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25" yWindow="6075" windowWidth="18960" windowHeight="6555" tabRatio="740"/>
  </bookViews>
  <sheets>
    <sheet name="대전시 총괄" sheetId="15" r:id="rId1"/>
    <sheet name="본청" sheetId="16" r:id="rId2"/>
    <sheet name="공원" sheetId="17" r:id="rId3"/>
    <sheet name="장태산" sheetId="18" r:id="rId4"/>
    <sheet name="수목원" sheetId="19" r:id="rId5"/>
    <sheet name="중구" sheetId="21" r:id="rId6"/>
    <sheet name="서구" sheetId="22" r:id="rId7"/>
    <sheet name="유성구" sheetId="23" r:id="rId8"/>
    <sheet name="대덕구" sheetId="24" r:id="rId9"/>
  </sheets>
  <definedNames>
    <definedName name="aaa" localSheetId="2">공원!#REF!</definedName>
    <definedName name="aaa" localSheetId="8">대덕구!#REF!</definedName>
    <definedName name="aaa" localSheetId="0">'대전시 총괄'!#REF!</definedName>
    <definedName name="aaa" localSheetId="1">본청!#REF!</definedName>
    <definedName name="aaa" localSheetId="6">서구!#REF!</definedName>
    <definedName name="aaa" localSheetId="4">수목원!#REF!</definedName>
    <definedName name="aaa" localSheetId="7">유성구!#REF!</definedName>
    <definedName name="aaa" localSheetId="3">장태산!#REF!</definedName>
    <definedName name="aaa" localSheetId="5">중구!#REF!</definedName>
    <definedName name="aaa">#REF!</definedName>
    <definedName name="_xlnm.Print_Area" localSheetId="2">공원!$A$1:$X$14</definedName>
    <definedName name="_xlnm.Print_Area" localSheetId="8">대덕구!#REF!</definedName>
    <definedName name="_xlnm.Print_Area" localSheetId="0">'대전시 총괄'!#REF!</definedName>
    <definedName name="_xlnm.Print_Area" localSheetId="1">본청!#REF!</definedName>
    <definedName name="_xlnm.Print_Area" localSheetId="6">서구!#REF!</definedName>
    <definedName name="_xlnm.Print_Area" localSheetId="4">수목원!$A$1:$X$14</definedName>
    <definedName name="_xlnm.Print_Area" localSheetId="7">유성구!#REF!</definedName>
    <definedName name="_xlnm.Print_Area" localSheetId="3">장태산!$A$1:$X$14</definedName>
    <definedName name="_xlnm.Print_Area" localSheetId="5">중구!#REF!</definedName>
    <definedName name="_xlnm.Print_Titles" localSheetId="2">공원!#REF!</definedName>
    <definedName name="_xlnm.Print_Titles" localSheetId="8">대덕구!#REF!</definedName>
    <definedName name="_xlnm.Print_Titles" localSheetId="0">'대전시 총괄'!#REF!</definedName>
    <definedName name="_xlnm.Print_Titles" localSheetId="1">본청!#REF!</definedName>
    <definedName name="_xlnm.Print_Titles" localSheetId="6">서구!#REF!</definedName>
    <definedName name="_xlnm.Print_Titles" localSheetId="4">수목원!#REF!</definedName>
    <definedName name="_xlnm.Print_Titles" localSheetId="7">유성구!#REF!</definedName>
    <definedName name="_xlnm.Print_Titles" localSheetId="3">장태산!#REF!</definedName>
    <definedName name="_xlnm.Print_Titles" localSheetId="5">중구!#REF!</definedName>
    <definedName name="_xlnm.Print_Titles">#REF!</definedName>
    <definedName name="일일고용" localSheetId="2">공원!#REF!</definedName>
    <definedName name="일일고용" localSheetId="8">대덕구!#REF!</definedName>
    <definedName name="일일고용" localSheetId="0">'대전시 총괄'!#REF!</definedName>
    <definedName name="일일고용" localSheetId="1">본청!#REF!</definedName>
    <definedName name="일일고용" localSheetId="6">서구!#REF!</definedName>
    <definedName name="일일고용" localSheetId="4">수목원!#REF!</definedName>
    <definedName name="일일고용" localSheetId="7">유성구!#REF!</definedName>
    <definedName name="일일고용" localSheetId="3">장태산!#REF!</definedName>
    <definedName name="일일고용" localSheetId="5">중구!#REF!</definedName>
    <definedName name="일일고용">#REF!</definedName>
  </definedNames>
  <calcPr calcId="145621"/>
</workbook>
</file>

<file path=xl/calcChain.xml><?xml version="1.0" encoding="utf-8"?>
<calcChain xmlns="http://schemas.openxmlformats.org/spreadsheetml/2006/main">
  <c r="P13" i="16" l="1"/>
  <c r="Q13" i="16"/>
  <c r="P14" i="22"/>
  <c r="P7" i="22" s="1"/>
  <c r="Q14" i="22"/>
  <c r="R14" i="22"/>
  <c r="U14" i="22"/>
  <c r="E8" i="18"/>
  <c r="E8" i="19"/>
  <c r="D7" i="16"/>
  <c r="D7" i="17"/>
  <c r="D7" i="18"/>
  <c r="D7" i="19"/>
  <c r="D7" i="22"/>
  <c r="D7" i="23"/>
  <c r="D7" i="24"/>
  <c r="D7" i="21"/>
  <c r="E9" i="16"/>
  <c r="E10" i="16"/>
  <c r="E11" i="16"/>
  <c r="E12" i="16"/>
  <c r="E13" i="16"/>
  <c r="E14" i="16"/>
  <c r="E9" i="17"/>
  <c r="E10" i="17"/>
  <c r="E11" i="17"/>
  <c r="E12" i="17"/>
  <c r="E13" i="17"/>
  <c r="E14" i="17"/>
  <c r="E9" i="18"/>
  <c r="E10" i="18"/>
  <c r="E11" i="18"/>
  <c r="E12" i="18"/>
  <c r="E13" i="18"/>
  <c r="E14" i="18"/>
  <c r="E9" i="19"/>
  <c r="E10" i="19"/>
  <c r="E11" i="19"/>
  <c r="E12" i="19"/>
  <c r="E13" i="19"/>
  <c r="E14" i="19"/>
  <c r="E9" i="22"/>
  <c r="E10" i="22"/>
  <c r="E11" i="22"/>
  <c r="E12" i="22"/>
  <c r="E13" i="22"/>
  <c r="E14" i="22"/>
  <c r="E9" i="23"/>
  <c r="E10" i="23"/>
  <c r="E11" i="23"/>
  <c r="E12" i="23"/>
  <c r="E13" i="23"/>
  <c r="E14" i="23"/>
  <c r="E9" i="24"/>
  <c r="E10" i="24"/>
  <c r="E11" i="24"/>
  <c r="E12" i="24"/>
  <c r="E13" i="24"/>
  <c r="E14" i="24"/>
  <c r="E9" i="21"/>
  <c r="E10" i="21"/>
  <c r="E11" i="21"/>
  <c r="E12" i="21"/>
  <c r="E13" i="21"/>
  <c r="E14" i="21"/>
  <c r="E8" i="16"/>
  <c r="E8" i="17"/>
  <c r="E8" i="22"/>
  <c r="E8" i="23"/>
  <c r="E8" i="24"/>
  <c r="E8" i="21"/>
  <c r="F9" i="15"/>
  <c r="G9" i="15"/>
  <c r="H9" i="15"/>
  <c r="I9" i="15"/>
  <c r="J9" i="15"/>
  <c r="K9" i="15"/>
  <c r="L9" i="15"/>
  <c r="M9" i="15"/>
  <c r="F10" i="15"/>
  <c r="G10" i="15"/>
  <c r="H10" i="15"/>
  <c r="I10" i="15"/>
  <c r="J10" i="15"/>
  <c r="K10" i="15"/>
  <c r="L10" i="15"/>
  <c r="M10" i="15"/>
  <c r="F11" i="15"/>
  <c r="G11" i="15"/>
  <c r="H11" i="15"/>
  <c r="I11" i="15"/>
  <c r="J11" i="15"/>
  <c r="K11" i="15"/>
  <c r="L11" i="15"/>
  <c r="M11" i="15"/>
  <c r="F12" i="15"/>
  <c r="G12" i="15"/>
  <c r="H12" i="15"/>
  <c r="I12" i="15"/>
  <c r="J12" i="15"/>
  <c r="K12" i="15"/>
  <c r="L12" i="15"/>
  <c r="M12" i="15"/>
  <c r="F13" i="15"/>
  <c r="G13" i="15"/>
  <c r="H13" i="15"/>
  <c r="I13" i="15"/>
  <c r="J13" i="15"/>
  <c r="K13" i="15"/>
  <c r="L13" i="15"/>
  <c r="M13" i="15"/>
  <c r="F14" i="15"/>
  <c r="G14" i="15"/>
  <c r="H14" i="15"/>
  <c r="I14" i="15"/>
  <c r="J14" i="15"/>
  <c r="K14" i="15"/>
  <c r="L14" i="15"/>
  <c r="M14" i="15"/>
  <c r="N9" i="15"/>
  <c r="S9" i="15"/>
  <c r="R9" i="15" s="1"/>
  <c r="T9" i="15"/>
  <c r="V9" i="15"/>
  <c r="U9" i="15" s="1"/>
  <c r="W9" i="15"/>
  <c r="N10" i="15"/>
  <c r="S10" i="15"/>
  <c r="T10" i="15"/>
  <c r="V10" i="15"/>
  <c r="W10" i="15"/>
  <c r="N11" i="15"/>
  <c r="S11" i="15"/>
  <c r="T11" i="15"/>
  <c r="V11" i="15"/>
  <c r="W11" i="15"/>
  <c r="N12" i="15"/>
  <c r="S12" i="15"/>
  <c r="T12" i="15"/>
  <c r="V12" i="15"/>
  <c r="W12" i="15"/>
  <c r="N13" i="15"/>
  <c r="S13" i="15"/>
  <c r="T13" i="15"/>
  <c r="V13" i="15"/>
  <c r="W13" i="15"/>
  <c r="N14" i="15"/>
  <c r="S14" i="15"/>
  <c r="T14" i="15"/>
  <c r="V14" i="15"/>
  <c r="W14" i="15"/>
  <c r="P9" i="17"/>
  <c r="Q9" i="17"/>
  <c r="P10" i="17"/>
  <c r="Q10" i="17"/>
  <c r="P11" i="17"/>
  <c r="Q11" i="17"/>
  <c r="P12" i="17"/>
  <c r="Q12" i="17"/>
  <c r="P13" i="17"/>
  <c r="Q13" i="17"/>
  <c r="P14" i="17"/>
  <c r="Q14" i="17"/>
  <c r="P9" i="18"/>
  <c r="Q9" i="18"/>
  <c r="P10" i="18"/>
  <c r="Q10" i="18"/>
  <c r="P11" i="18"/>
  <c r="Q11" i="18"/>
  <c r="P12" i="18"/>
  <c r="Q12" i="18"/>
  <c r="P13" i="18"/>
  <c r="Q13" i="18"/>
  <c r="P14" i="18"/>
  <c r="Q14" i="18"/>
  <c r="P9" i="19"/>
  <c r="Q9" i="19"/>
  <c r="P10" i="19"/>
  <c r="Q10" i="19"/>
  <c r="P11" i="19"/>
  <c r="Q11" i="19"/>
  <c r="P12" i="19"/>
  <c r="Q12" i="19"/>
  <c r="P13" i="19"/>
  <c r="Q13" i="19"/>
  <c r="P14" i="19"/>
  <c r="Q14" i="19"/>
  <c r="P9" i="21"/>
  <c r="Q9" i="21"/>
  <c r="P10" i="21"/>
  <c r="Q10" i="21"/>
  <c r="P11" i="21"/>
  <c r="Q11" i="21"/>
  <c r="P12" i="21"/>
  <c r="Q12" i="21"/>
  <c r="P13" i="21"/>
  <c r="Q13" i="21"/>
  <c r="P14" i="21"/>
  <c r="Q14" i="21"/>
  <c r="P9" i="22"/>
  <c r="Q9" i="22"/>
  <c r="P10" i="22"/>
  <c r="Q10" i="22"/>
  <c r="P11" i="22"/>
  <c r="Q11" i="22"/>
  <c r="P12" i="22"/>
  <c r="Q12" i="22"/>
  <c r="P13" i="22"/>
  <c r="Q13" i="22"/>
  <c r="P9" i="23"/>
  <c r="Q9" i="23"/>
  <c r="P10" i="23"/>
  <c r="Q10" i="23"/>
  <c r="P11" i="23"/>
  <c r="Q11" i="23"/>
  <c r="P12" i="23"/>
  <c r="Q12" i="23"/>
  <c r="P13" i="23"/>
  <c r="P7" i="23" s="1"/>
  <c r="Q13" i="23"/>
  <c r="P14" i="23"/>
  <c r="Q14" i="23"/>
  <c r="P9" i="24"/>
  <c r="Q9" i="24"/>
  <c r="P10" i="24"/>
  <c r="Q10" i="24"/>
  <c r="P11" i="24"/>
  <c r="Q11" i="24"/>
  <c r="P12" i="24"/>
  <c r="Q12" i="24"/>
  <c r="P13" i="24"/>
  <c r="Q13" i="24"/>
  <c r="P14" i="24"/>
  <c r="Q14" i="24"/>
  <c r="P9" i="16"/>
  <c r="P9" i="15" s="1"/>
  <c r="Q9" i="16"/>
  <c r="Q9" i="15" s="1"/>
  <c r="P10" i="16"/>
  <c r="Q10" i="16"/>
  <c r="P11" i="16"/>
  <c r="P11" i="15" s="1"/>
  <c r="Q11" i="16"/>
  <c r="Q11" i="15" s="1"/>
  <c r="P12" i="16"/>
  <c r="Q12" i="16"/>
  <c r="P14" i="16"/>
  <c r="Q14" i="16"/>
  <c r="P8" i="17"/>
  <c r="P7" i="17" s="1"/>
  <c r="Q8" i="17"/>
  <c r="P8" i="18"/>
  <c r="Q8" i="18"/>
  <c r="P8" i="19"/>
  <c r="Q8" i="19"/>
  <c r="P8" i="21"/>
  <c r="Q8" i="21"/>
  <c r="P8" i="22"/>
  <c r="Q8" i="22"/>
  <c r="P8" i="23"/>
  <c r="Q8" i="23"/>
  <c r="P8" i="24"/>
  <c r="Q8" i="24"/>
  <c r="P8" i="16"/>
  <c r="Q8" i="16"/>
  <c r="U9" i="17"/>
  <c r="U10" i="17"/>
  <c r="U11" i="17"/>
  <c r="U12" i="17"/>
  <c r="U13" i="17"/>
  <c r="U14" i="17"/>
  <c r="U9" i="18"/>
  <c r="U10" i="18"/>
  <c r="U11" i="18"/>
  <c r="U12" i="18"/>
  <c r="U13" i="18"/>
  <c r="U14" i="18"/>
  <c r="U9" i="19"/>
  <c r="U10" i="19"/>
  <c r="U11" i="19"/>
  <c r="U12" i="19"/>
  <c r="U13" i="19"/>
  <c r="U14" i="19"/>
  <c r="U9" i="21"/>
  <c r="U10" i="21"/>
  <c r="U11" i="21"/>
  <c r="U12" i="21"/>
  <c r="U13" i="21"/>
  <c r="U14" i="21"/>
  <c r="U9" i="22"/>
  <c r="U10" i="22"/>
  <c r="U11" i="22"/>
  <c r="U12" i="22"/>
  <c r="U13" i="22"/>
  <c r="U9" i="23"/>
  <c r="U10" i="23"/>
  <c r="U11" i="23"/>
  <c r="U12" i="23"/>
  <c r="U13" i="23"/>
  <c r="U14" i="23"/>
  <c r="U9" i="24"/>
  <c r="U10" i="24"/>
  <c r="U11" i="24"/>
  <c r="U12" i="24"/>
  <c r="U13" i="24"/>
  <c r="U14" i="24"/>
  <c r="U9" i="16"/>
  <c r="U10" i="16"/>
  <c r="U11" i="16"/>
  <c r="U12" i="16"/>
  <c r="U13" i="16"/>
  <c r="U14" i="16"/>
  <c r="U8" i="17"/>
  <c r="U8" i="18"/>
  <c r="U8" i="19"/>
  <c r="U8" i="21"/>
  <c r="U8" i="22"/>
  <c r="U8" i="23"/>
  <c r="U8" i="24"/>
  <c r="U8" i="16"/>
  <c r="R9" i="17"/>
  <c r="O9" i="17" s="1"/>
  <c r="R10" i="17"/>
  <c r="R11" i="17"/>
  <c r="O11" i="17" s="1"/>
  <c r="R12" i="17"/>
  <c r="O12" i="17" s="1"/>
  <c r="R13" i="17"/>
  <c r="R14" i="17"/>
  <c r="O14" i="17" s="1"/>
  <c r="R9" i="18"/>
  <c r="O9" i="18" s="1"/>
  <c r="R10" i="18"/>
  <c r="R11" i="18"/>
  <c r="O11" i="18" s="1"/>
  <c r="R12" i="18"/>
  <c r="O12" i="18" s="1"/>
  <c r="R13" i="18"/>
  <c r="R14" i="18"/>
  <c r="O14" i="18" s="1"/>
  <c r="R9" i="19"/>
  <c r="O9" i="19" s="1"/>
  <c r="R10" i="19"/>
  <c r="O10" i="19" s="1"/>
  <c r="R11" i="19"/>
  <c r="O11" i="19" s="1"/>
  <c r="R12" i="19"/>
  <c r="R13" i="19"/>
  <c r="R14" i="19"/>
  <c r="O14" i="19" s="1"/>
  <c r="R9" i="21"/>
  <c r="O9" i="21" s="1"/>
  <c r="R10" i="21"/>
  <c r="O10" i="21" s="1"/>
  <c r="R11" i="21"/>
  <c r="O11" i="21" s="1"/>
  <c r="R12" i="21"/>
  <c r="O12" i="21" s="1"/>
  <c r="R13" i="21"/>
  <c r="R14" i="21"/>
  <c r="R9" i="22"/>
  <c r="O9" i="22" s="1"/>
  <c r="R10" i="22"/>
  <c r="O10" i="22" s="1"/>
  <c r="R11" i="22"/>
  <c r="O11" i="22" s="1"/>
  <c r="R12" i="22"/>
  <c r="O12" i="22" s="1"/>
  <c r="R13" i="22"/>
  <c r="O13" i="22" s="1"/>
  <c r="R9" i="23"/>
  <c r="O9" i="23" s="1"/>
  <c r="R10" i="23"/>
  <c r="O10" i="23" s="1"/>
  <c r="R11" i="23"/>
  <c r="O11" i="23" s="1"/>
  <c r="R12" i="23"/>
  <c r="O12" i="23" s="1"/>
  <c r="R13" i="23"/>
  <c r="R14" i="23"/>
  <c r="O14" i="23" s="1"/>
  <c r="R9" i="24"/>
  <c r="R10" i="24"/>
  <c r="O10" i="24" s="1"/>
  <c r="R11" i="24"/>
  <c r="R12" i="24"/>
  <c r="O12" i="24" s="1"/>
  <c r="R13" i="24"/>
  <c r="R14" i="24"/>
  <c r="O14" i="24" s="1"/>
  <c r="R9" i="16"/>
  <c r="O9" i="16" s="1"/>
  <c r="R10" i="16"/>
  <c r="O10" i="16" s="1"/>
  <c r="R11" i="16"/>
  <c r="O11" i="16" s="1"/>
  <c r="R12" i="16"/>
  <c r="O12" i="16" s="1"/>
  <c r="R13" i="16"/>
  <c r="R14" i="16"/>
  <c r="O14" i="16" s="1"/>
  <c r="R8" i="17"/>
  <c r="R8" i="18"/>
  <c r="R8" i="19"/>
  <c r="R8" i="21"/>
  <c r="O8" i="21" s="1"/>
  <c r="R8" i="22"/>
  <c r="O8" i="22" s="1"/>
  <c r="R8" i="23"/>
  <c r="O8" i="23" s="1"/>
  <c r="R8" i="24"/>
  <c r="O8" i="24" s="1"/>
  <c r="R8" i="16"/>
  <c r="O8" i="16" s="1"/>
  <c r="S7" i="17"/>
  <c r="T7" i="17"/>
  <c r="V7" i="17"/>
  <c r="W7" i="17"/>
  <c r="S7" i="18"/>
  <c r="T7" i="18"/>
  <c r="V7" i="18"/>
  <c r="W7" i="18"/>
  <c r="S7" i="19"/>
  <c r="T7" i="19"/>
  <c r="V7" i="19"/>
  <c r="W7" i="19"/>
  <c r="S7" i="21"/>
  <c r="T7" i="21"/>
  <c r="V7" i="21"/>
  <c r="W7" i="21"/>
  <c r="S7" i="22"/>
  <c r="T7" i="22"/>
  <c r="V7" i="22"/>
  <c r="W7" i="22"/>
  <c r="S7" i="23"/>
  <c r="T7" i="23"/>
  <c r="V7" i="23"/>
  <c r="W7" i="23"/>
  <c r="P7" i="24"/>
  <c r="S7" i="24"/>
  <c r="T7" i="24"/>
  <c r="V7" i="24"/>
  <c r="W7" i="24"/>
  <c r="P7" i="16"/>
  <c r="Q7" i="16"/>
  <c r="S7" i="16"/>
  <c r="T7" i="16"/>
  <c r="V7" i="16"/>
  <c r="W7" i="16"/>
  <c r="W8" i="15"/>
  <c r="V8" i="15"/>
  <c r="T8" i="15"/>
  <c r="S8" i="15"/>
  <c r="N8" i="15"/>
  <c r="G8" i="15"/>
  <c r="H8" i="15"/>
  <c r="I8" i="15"/>
  <c r="J8" i="15"/>
  <c r="K8" i="15"/>
  <c r="L8" i="15"/>
  <c r="M8" i="15"/>
  <c r="F8" i="15"/>
  <c r="D9" i="15"/>
  <c r="D10" i="15"/>
  <c r="D11" i="15"/>
  <c r="D12" i="15"/>
  <c r="D13" i="15"/>
  <c r="D14" i="15"/>
  <c r="D8" i="15"/>
  <c r="Q14" i="15" l="1"/>
  <c r="O11" i="24"/>
  <c r="O11" i="15"/>
  <c r="O9" i="15"/>
  <c r="R7" i="19"/>
  <c r="P7" i="19"/>
  <c r="O10" i="18"/>
  <c r="O13" i="16"/>
  <c r="P7" i="21"/>
  <c r="P14" i="15"/>
  <c r="O14" i="15" s="1"/>
  <c r="P13" i="15"/>
  <c r="U7" i="24"/>
  <c r="O13" i="24"/>
  <c r="O9" i="24"/>
  <c r="O7" i="24" s="1"/>
  <c r="O14" i="22"/>
  <c r="O7" i="22" s="1"/>
  <c r="O14" i="21"/>
  <c r="O12" i="19"/>
  <c r="U12" i="15"/>
  <c r="Q12" i="15"/>
  <c r="P12" i="15"/>
  <c r="P7" i="18"/>
  <c r="O8" i="18"/>
  <c r="R7" i="23"/>
  <c r="U7" i="22"/>
  <c r="U7" i="19"/>
  <c r="Q7" i="18"/>
  <c r="Q7" i="23"/>
  <c r="Q10" i="15"/>
  <c r="U7" i="18"/>
  <c r="O8" i="19"/>
  <c r="Q8" i="15"/>
  <c r="Q7" i="21"/>
  <c r="P10" i="15"/>
  <c r="R7" i="21"/>
  <c r="U7" i="23"/>
  <c r="O8" i="17"/>
  <c r="R12" i="15"/>
  <c r="U11" i="15"/>
  <c r="R11" i="15"/>
  <c r="O10" i="17"/>
  <c r="U10" i="15"/>
  <c r="U7" i="17"/>
  <c r="R10" i="15"/>
  <c r="Q7" i="17"/>
  <c r="O13" i="18"/>
  <c r="R14" i="15"/>
  <c r="U14" i="15"/>
  <c r="O13" i="19"/>
  <c r="O13" i="17"/>
  <c r="R7" i="17"/>
  <c r="R7" i="16"/>
  <c r="R7" i="24"/>
  <c r="R7" i="18"/>
  <c r="U7" i="21"/>
  <c r="U13" i="15"/>
  <c r="U7" i="16"/>
  <c r="Q13" i="15"/>
  <c r="O7" i="16"/>
  <c r="O13" i="23"/>
  <c r="O7" i="23" s="1"/>
  <c r="O13" i="21"/>
  <c r="Q7" i="24"/>
  <c r="Q7" i="22"/>
  <c r="Q7" i="19"/>
  <c r="R13" i="15"/>
  <c r="R7" i="22"/>
  <c r="E14" i="15"/>
  <c r="O7" i="19" l="1"/>
  <c r="O7" i="18"/>
  <c r="O10" i="15"/>
  <c r="O13" i="15"/>
  <c r="O7" i="17"/>
  <c r="O7" i="21"/>
  <c r="O12" i="15"/>
  <c r="N7" i="24"/>
  <c r="M7" i="24"/>
  <c r="L7" i="24"/>
  <c r="K7" i="24"/>
  <c r="J7" i="24"/>
  <c r="I7" i="24"/>
  <c r="H7" i="24"/>
  <c r="G7" i="24"/>
  <c r="F7" i="24"/>
  <c r="E7" i="24"/>
  <c r="N7" i="23"/>
  <c r="M7" i="23"/>
  <c r="L7" i="23"/>
  <c r="K7" i="23"/>
  <c r="J7" i="23"/>
  <c r="I7" i="23"/>
  <c r="H7" i="23"/>
  <c r="G7" i="23"/>
  <c r="F7" i="23"/>
  <c r="E7" i="23"/>
  <c r="N7" i="22"/>
  <c r="M7" i="22"/>
  <c r="L7" i="22"/>
  <c r="K7" i="22"/>
  <c r="J7" i="22"/>
  <c r="I7" i="22"/>
  <c r="H7" i="22"/>
  <c r="G7" i="22"/>
  <c r="F7" i="22"/>
  <c r="E7" i="22"/>
  <c r="N7" i="21" l="1"/>
  <c r="M7" i="21"/>
  <c r="L7" i="21"/>
  <c r="K7" i="21"/>
  <c r="J7" i="21"/>
  <c r="I7" i="21"/>
  <c r="H7" i="21"/>
  <c r="G7" i="21"/>
  <c r="F7" i="21"/>
  <c r="E7" i="21"/>
  <c r="E7" i="19"/>
  <c r="N7" i="19"/>
  <c r="M7" i="19"/>
  <c r="L7" i="19"/>
  <c r="K7" i="19"/>
  <c r="J7" i="19"/>
  <c r="I7" i="19"/>
  <c r="H7" i="19"/>
  <c r="G7" i="19"/>
  <c r="F7" i="19"/>
  <c r="N7" i="18"/>
  <c r="M7" i="18"/>
  <c r="L7" i="18"/>
  <c r="K7" i="18"/>
  <c r="J7" i="18"/>
  <c r="I7" i="18"/>
  <c r="H7" i="18"/>
  <c r="G7" i="18"/>
  <c r="F7" i="18"/>
  <c r="N7" i="17"/>
  <c r="M7" i="17"/>
  <c r="L7" i="17"/>
  <c r="K7" i="17"/>
  <c r="J7" i="17"/>
  <c r="I7" i="17"/>
  <c r="H7" i="17"/>
  <c r="G7" i="17"/>
  <c r="F7" i="17"/>
  <c r="E7" i="16"/>
  <c r="N7" i="16"/>
  <c r="M7" i="16"/>
  <c r="L7" i="16"/>
  <c r="K7" i="16"/>
  <c r="J7" i="16"/>
  <c r="I7" i="16"/>
  <c r="H7" i="16"/>
  <c r="G7" i="16"/>
  <c r="F7" i="16"/>
  <c r="E7" i="18" l="1"/>
  <c r="P8" i="15"/>
  <c r="E7" i="17"/>
  <c r="E9" i="15"/>
  <c r="E10" i="15"/>
  <c r="E11" i="15"/>
  <c r="E12" i="15"/>
  <c r="E13" i="15"/>
  <c r="E8" i="15"/>
  <c r="U8" i="15"/>
  <c r="R8" i="15"/>
  <c r="W7" i="15"/>
  <c r="V7" i="15"/>
  <c r="T7" i="15"/>
  <c r="S7" i="15"/>
  <c r="N7" i="15"/>
  <c r="M7" i="15"/>
  <c r="G7" i="15"/>
  <c r="H7" i="15"/>
  <c r="I7" i="15"/>
  <c r="J7" i="15"/>
  <c r="K7" i="15"/>
  <c r="L7" i="15"/>
  <c r="F7" i="15"/>
  <c r="D7" i="15"/>
  <c r="Q7" i="15"/>
  <c r="P7" i="15" l="1"/>
  <c r="E7" i="15"/>
  <c r="O8" i="15"/>
  <c r="O7" i="15" s="1"/>
  <c r="R7" i="15"/>
  <c r="U7" i="15"/>
</calcChain>
</file>

<file path=xl/comments1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2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3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4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5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6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7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8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comments9.xml><?xml version="1.0" encoding="utf-8"?>
<comments xmlns="http://schemas.openxmlformats.org/spreadsheetml/2006/main">
  <authors>
    <author>Forest_user</author>
  </authors>
  <commentList>
    <comment ref="K5" authorId="0">
      <text>
        <r>
          <rPr>
            <b/>
            <sz val="9"/>
            <color indexed="81"/>
            <rFont val="돋움"/>
            <family val="3"/>
            <charset val="129"/>
          </rPr>
          <t>숲생태관리인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산촌생태마을운영매니저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도시녹지관리원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명상숲코디네이터에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한함</t>
        </r>
      </text>
    </comment>
  </commentList>
</comments>
</file>

<file path=xl/sharedStrings.xml><?xml version="1.0" encoding="utf-8"?>
<sst xmlns="http://schemas.openxmlformats.org/spreadsheetml/2006/main" count="415" uniqueCount="43">
  <si>
    <t>기관명</t>
    <phoneticPr fontId="19" type="noConversion"/>
  </si>
  <si>
    <t>사업별</t>
    <phoneticPr fontId="19" type="noConversion"/>
  </si>
  <si>
    <t>세부사업</t>
    <phoneticPr fontId="19" type="noConversion"/>
  </si>
  <si>
    <t>예산집행실적(백만원)</t>
    <phoneticPr fontId="19" type="noConversion"/>
  </si>
  <si>
    <t>비고</t>
    <phoneticPr fontId="19" type="noConversion"/>
  </si>
  <si>
    <t>연고용인원(출역일수)</t>
    <phoneticPr fontId="19" type="noConversion"/>
  </si>
  <si>
    <t>여성
참여인원</t>
    <phoneticPr fontId="19" type="noConversion"/>
  </si>
  <si>
    <t>200일이상
고용인원</t>
    <phoneticPr fontId="19" type="noConversion"/>
  </si>
  <si>
    <t>지방비</t>
    <phoneticPr fontId="19" type="noConversion"/>
  </si>
  <si>
    <t>누계</t>
    <phoneticPr fontId="19" type="noConversion"/>
  </si>
  <si>
    <t>계</t>
    <phoneticPr fontId="19" type="noConversion"/>
  </si>
  <si>
    <t>전월</t>
    <phoneticPr fontId="19" type="noConversion"/>
  </si>
  <si>
    <t>금월</t>
    <phoneticPr fontId="19" type="noConversion"/>
  </si>
  <si>
    <t>소   계</t>
    <phoneticPr fontId="19" type="noConversion"/>
  </si>
  <si>
    <t>숲해설가</t>
    <phoneticPr fontId="19" type="noConversion"/>
  </si>
  <si>
    <t>숲생태관리인</t>
    <phoneticPr fontId="19" type="noConversion"/>
  </si>
  <si>
    <t>산촌생태마을운영매니저</t>
    <phoneticPr fontId="19" type="noConversion"/>
  </si>
  <si>
    <t>수목원코디네이터</t>
    <phoneticPr fontId="19" type="noConversion"/>
  </si>
  <si>
    <t>도시녹지관리원</t>
    <phoneticPr fontId="19" type="noConversion"/>
  </si>
  <si>
    <t>산림서비스
도우미</t>
    <phoneticPr fontId="19" type="noConversion"/>
  </si>
  <si>
    <t>구분</t>
    <phoneticPr fontId="19" type="noConversion"/>
  </si>
  <si>
    <t>상시
 인원</t>
    <phoneticPr fontId="19" type="noConversion"/>
  </si>
  <si>
    <t>누  계</t>
    <phoneticPr fontId="19" type="noConversion"/>
  </si>
  <si>
    <t>국 비</t>
    <phoneticPr fontId="19" type="noConversion"/>
  </si>
  <si>
    <t>예산액</t>
    <phoneticPr fontId="19" type="noConversion"/>
  </si>
  <si>
    <t>중도포기, 종료자현황</t>
    <phoneticPr fontId="19" type="noConversion"/>
  </si>
  <si>
    <t>중도
포기자</t>
    <phoneticPr fontId="19" type="noConversion"/>
  </si>
  <si>
    <t>종료자</t>
    <phoneticPr fontId="19" type="noConversion"/>
  </si>
  <si>
    <t>숲길체험지도사</t>
  </si>
  <si>
    <t>지원(참여) 인원(명)</t>
    <phoneticPr fontId="19" type="noConversion"/>
  </si>
  <si>
    <t xml:space="preserve"> 1일~말일 : 매월 4일</t>
    <phoneticPr fontId="19" type="noConversion"/>
  </si>
  <si>
    <t xml:space="preserve">매월 4일(예산집행사항 포함) </t>
    <phoneticPr fontId="19" type="noConversion"/>
  </si>
  <si>
    <t>OO도</t>
    <phoneticPr fontId="19" type="noConversion"/>
  </si>
  <si>
    <t xml:space="preserve">     2015년 산림서비스도우미사업 추진실적</t>
    <phoneticPr fontId="19" type="noConversion"/>
  </si>
  <si>
    <t>명상숲코디네이터</t>
    <phoneticPr fontId="19" type="noConversion"/>
  </si>
  <si>
    <t>장년(만55세이상)
참여인원</t>
    <phoneticPr fontId="19" type="noConversion"/>
  </si>
  <si>
    <t>배정인원</t>
    <phoneticPr fontId="19" type="noConversion"/>
  </si>
  <si>
    <t>대전
광역시</t>
    <phoneticPr fontId="19" type="noConversion"/>
  </si>
  <si>
    <t>국 비 (50%)</t>
    <phoneticPr fontId="19" type="noConversion"/>
  </si>
  <si>
    <t>지방비 (50%)</t>
    <phoneticPr fontId="19" type="noConversion"/>
  </si>
  <si>
    <t>공원관리과</t>
    <phoneticPr fontId="19" type="noConversion"/>
  </si>
  <si>
    <t>(7월)</t>
    <phoneticPr fontId="19" type="noConversion"/>
  </si>
  <si>
    <r>
      <t>*누락분</t>
    </r>
    <r>
      <rPr>
        <sz val="11"/>
        <rFont val="돋움"/>
        <family val="3"/>
        <charset val="129"/>
      </rPr>
      <t xml:space="preserve"> 포함하여 작성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</si>
</sst>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&quot;/&quot;d;@"/>
    <numFmt numFmtId="177" formatCode="_-* #,##0.0_-;\-* #,##0.0_-;_-* &quot;-&quot;_-;_-@_-"/>
  </numFmts>
  <fonts count="30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name val="돋움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b/>
      <sz val="20"/>
      <name val="가는으뜸체"/>
      <family val="1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10"/>
      <color indexed="8"/>
      <name val="돋움"/>
      <family val="3"/>
      <charset val="129"/>
    </font>
    <font>
      <sz val="16"/>
      <name val="HY견고딕"/>
      <family val="1"/>
      <charset val="129"/>
    </font>
    <font>
      <b/>
      <sz val="16"/>
      <name val="산돌광수 M"/>
      <family val="1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1"/>
      <name val="돋움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1" borderId="2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3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7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</cellStyleXfs>
  <cellXfs count="281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>
      <alignment vertical="center"/>
    </xf>
    <xf numFmtId="41" fontId="21" fillId="0" borderId="0" xfId="32" applyFont="1">
      <alignment vertical="center"/>
    </xf>
    <xf numFmtId="41" fontId="21" fillId="0" borderId="0" xfId="32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41" fontId="6" fillId="0" borderId="0" xfId="32">
      <alignment vertical="center"/>
    </xf>
    <xf numFmtId="41" fontId="6" fillId="0" borderId="0" xfId="32" applyFont="1">
      <alignment vertical="center"/>
    </xf>
    <xf numFmtId="41" fontId="21" fillId="24" borderId="12" xfId="32" applyFont="1" applyFill="1" applyBorder="1" applyAlignment="1">
      <alignment horizontal="center" vertical="center" shrinkToFit="1"/>
    </xf>
    <xf numFmtId="41" fontId="21" fillId="24" borderId="14" xfId="32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vertical="center"/>
    </xf>
    <xf numFmtId="0" fontId="21" fillId="0" borderId="16" xfId="0" applyFont="1" applyBorder="1" applyAlignment="1">
      <alignment horizontal="left" vertical="center" shrinkToFit="1"/>
    </xf>
    <xf numFmtId="0" fontId="21" fillId="0" borderId="17" xfId="0" applyFont="1" applyBorder="1" applyAlignment="1">
      <alignment horizontal="left" vertical="center" shrinkToFit="1"/>
    </xf>
    <xf numFmtId="176" fontId="21" fillId="0" borderId="18" xfId="0" applyNumberFormat="1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41" fontId="21" fillId="25" borderId="21" xfId="32" applyFont="1" applyFill="1" applyBorder="1" applyAlignment="1">
      <alignment horizontal="center" vertical="center" shrinkToFit="1"/>
    </xf>
    <xf numFmtId="41" fontId="21" fillId="25" borderId="22" xfId="32" applyFont="1" applyFill="1" applyBorder="1" applyAlignment="1">
      <alignment horizontal="center" vertical="center" shrinkToFit="1"/>
    </xf>
    <xf numFmtId="176" fontId="21" fillId="0" borderId="23" xfId="0" applyNumberFormat="1" applyFont="1" applyFill="1" applyBorder="1" applyAlignment="1">
      <alignment horizontal="center" vertical="center" shrinkToFit="1"/>
    </xf>
    <xf numFmtId="41" fontId="22" fillId="0" borderId="24" xfId="32" applyFont="1" applyFill="1" applyBorder="1" applyAlignment="1">
      <alignment horizontal="center" vertical="center" shrinkToFit="1"/>
    </xf>
    <xf numFmtId="41" fontId="22" fillId="0" borderId="24" xfId="32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2" fillId="26" borderId="26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26" borderId="27" xfId="0" applyFont="1" applyFill="1" applyBorder="1" applyAlignment="1">
      <alignment horizontal="center" vertical="center"/>
    </xf>
    <xf numFmtId="0" fontId="22" fillId="26" borderId="28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41" fontId="21" fillId="25" borderId="30" xfId="32" applyFont="1" applyFill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25" borderId="33" xfId="32" applyFont="1" applyFill="1" applyBorder="1" applyAlignment="1">
      <alignment horizontal="center" vertical="center" shrinkToFit="1"/>
    </xf>
    <xf numFmtId="41" fontId="22" fillId="0" borderId="26" xfId="32" applyFont="1" applyFill="1" applyBorder="1" applyAlignment="1">
      <alignment horizontal="center" vertical="center"/>
    </xf>
    <xf numFmtId="41" fontId="21" fillId="25" borderId="69" xfId="32" applyFont="1" applyFill="1" applyBorder="1" applyAlignment="1">
      <alignment horizontal="center" vertical="center" shrinkToFit="1"/>
    </xf>
    <xf numFmtId="41" fontId="21" fillId="25" borderId="70" xfId="32" applyFont="1" applyFill="1" applyBorder="1" applyAlignment="1">
      <alignment horizontal="center" vertical="center" shrinkToFit="1"/>
    </xf>
    <xf numFmtId="41" fontId="21" fillId="25" borderId="71" xfId="32" applyFont="1" applyFill="1" applyBorder="1" applyAlignment="1">
      <alignment horizontal="center" vertical="center" shrinkToFit="1"/>
    </xf>
    <xf numFmtId="41" fontId="21" fillId="0" borderId="10" xfId="32" applyFont="1" applyFill="1" applyBorder="1" applyAlignment="1">
      <alignment horizontal="center" vertical="center" shrinkToFit="1"/>
    </xf>
    <xf numFmtId="41" fontId="21" fillId="0" borderId="35" xfId="32" applyFont="1" applyFill="1" applyBorder="1" applyAlignment="1">
      <alignment horizontal="center" vertical="center" shrinkToFit="1"/>
    </xf>
    <xf numFmtId="177" fontId="21" fillId="25" borderId="69" xfId="32" applyNumberFormat="1" applyFont="1" applyFill="1" applyBorder="1" applyAlignment="1">
      <alignment horizontal="center" vertical="center" shrinkToFit="1"/>
    </xf>
    <xf numFmtId="177" fontId="21" fillId="25" borderId="70" xfId="32" applyNumberFormat="1" applyFont="1" applyFill="1" applyBorder="1" applyAlignment="1">
      <alignment horizontal="center" vertical="center" shrinkToFit="1"/>
    </xf>
    <xf numFmtId="177" fontId="21" fillId="25" borderId="71" xfId="32" applyNumberFormat="1" applyFont="1" applyFill="1" applyBorder="1" applyAlignment="1">
      <alignment horizontal="center" vertical="center" shrinkToFit="1"/>
    </xf>
    <xf numFmtId="177" fontId="21" fillId="24" borderId="12" xfId="32" applyNumberFormat="1" applyFont="1" applyFill="1" applyBorder="1" applyAlignment="1">
      <alignment horizontal="center" vertical="center" shrinkToFit="1"/>
    </xf>
    <xf numFmtId="177" fontId="21" fillId="28" borderId="10" xfId="32" applyNumberFormat="1" applyFont="1" applyFill="1" applyBorder="1" applyAlignment="1">
      <alignment horizontal="center" vertical="center" shrinkToFit="1"/>
    </xf>
    <xf numFmtId="177" fontId="21" fillId="0" borderId="10" xfId="32" applyNumberFormat="1" applyFont="1" applyFill="1" applyBorder="1" applyAlignment="1">
      <alignment horizontal="center" vertical="center" shrinkToFit="1"/>
    </xf>
    <xf numFmtId="177" fontId="21" fillId="24" borderId="10" xfId="32" applyNumberFormat="1" applyFont="1" applyFill="1" applyBorder="1" applyAlignment="1">
      <alignment horizontal="center" vertical="center" shrinkToFit="1"/>
    </xf>
    <xf numFmtId="177" fontId="21" fillId="0" borderId="35" xfId="32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vertical="center"/>
    </xf>
    <xf numFmtId="177" fontId="21" fillId="25" borderId="30" xfId="32" applyNumberFormat="1" applyFont="1" applyFill="1" applyBorder="1" applyAlignment="1">
      <alignment horizontal="center" vertical="center" shrinkToFit="1"/>
    </xf>
    <xf numFmtId="177" fontId="21" fillId="28" borderId="31" xfId="32" applyNumberFormat="1" applyFont="1" applyFill="1" applyBorder="1" applyAlignment="1">
      <alignment horizontal="center" vertical="center" shrinkToFit="1"/>
    </xf>
    <xf numFmtId="177" fontId="21" fillId="24" borderId="31" xfId="32" applyNumberFormat="1" applyFont="1" applyFill="1" applyBorder="1" applyAlignment="1">
      <alignment horizontal="center" vertical="center" shrinkToFit="1"/>
    </xf>
    <xf numFmtId="177" fontId="21" fillId="24" borderId="32" xfId="32" applyNumberFormat="1" applyFont="1" applyFill="1" applyBorder="1" applyAlignment="1">
      <alignment horizontal="center" vertical="center" shrinkToFit="1"/>
    </xf>
    <xf numFmtId="177" fontId="21" fillId="28" borderId="32" xfId="32" applyNumberFormat="1" applyFont="1" applyFill="1" applyBorder="1" applyAlignment="1">
      <alignment horizontal="center" vertical="center" shrinkToFit="1"/>
    </xf>
    <xf numFmtId="176" fontId="21" fillId="0" borderId="18" xfId="0" applyNumberFormat="1" applyFont="1" applyFill="1" applyBorder="1" applyAlignment="1">
      <alignment horizontal="center" vertical="center" shrinkToFit="1"/>
    </xf>
    <xf numFmtId="176" fontId="21" fillId="0" borderId="19" xfId="0" applyNumberFormat="1" applyFont="1" applyFill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0" borderId="10" xfId="32" applyFont="1" applyFill="1" applyBorder="1" applyAlignment="1">
      <alignment horizontal="center" vertical="center" shrinkToFit="1"/>
    </xf>
    <xf numFmtId="41" fontId="21" fillId="0" borderId="35" xfId="32" applyFont="1" applyFill="1" applyBorder="1" applyAlignment="1">
      <alignment horizontal="center" vertical="center" shrinkToFit="1"/>
    </xf>
    <xf numFmtId="177" fontId="21" fillId="24" borderId="12" xfId="32" applyNumberFormat="1" applyFont="1" applyFill="1" applyBorder="1" applyAlignment="1">
      <alignment horizontal="center" vertical="center" shrinkToFit="1"/>
    </xf>
    <xf numFmtId="177" fontId="21" fillId="28" borderId="10" xfId="32" applyNumberFormat="1" applyFont="1" applyFill="1" applyBorder="1" applyAlignment="1">
      <alignment horizontal="center" vertical="center" shrinkToFit="1"/>
    </xf>
    <xf numFmtId="177" fontId="21" fillId="0" borderId="10" xfId="32" applyNumberFormat="1" applyFont="1" applyFill="1" applyBorder="1" applyAlignment="1">
      <alignment horizontal="center" vertical="center" shrinkToFit="1"/>
    </xf>
    <xf numFmtId="177" fontId="21" fillId="24" borderId="10" xfId="32" applyNumberFormat="1" applyFont="1" applyFill="1" applyBorder="1" applyAlignment="1">
      <alignment horizontal="center" vertical="center" shrinkToFit="1"/>
    </xf>
    <xf numFmtId="177" fontId="21" fillId="0" borderId="35" xfId="32" applyNumberFormat="1" applyFont="1" applyFill="1" applyBorder="1" applyAlignment="1">
      <alignment horizontal="center" vertical="center" shrinkToFit="1"/>
    </xf>
    <xf numFmtId="177" fontId="21" fillId="24" borderId="13" xfId="32" applyNumberFormat="1" applyFont="1" applyFill="1" applyBorder="1" applyAlignment="1">
      <alignment horizontal="center" vertical="center" shrinkToFit="1"/>
    </xf>
    <xf numFmtId="177" fontId="21" fillId="24" borderId="11" xfId="32" applyNumberFormat="1" applyFont="1" applyFill="1" applyBorder="1" applyAlignment="1">
      <alignment horizontal="center" vertical="center" shrinkToFit="1"/>
    </xf>
    <xf numFmtId="177" fontId="21" fillId="0" borderId="34" xfId="32" applyNumberFormat="1" applyFont="1" applyBorder="1" applyAlignment="1">
      <alignment horizontal="center" vertical="center" shrinkToFit="1"/>
    </xf>
    <xf numFmtId="177" fontId="21" fillId="0" borderId="35" xfId="32" applyNumberFormat="1" applyFont="1" applyBorder="1" applyAlignment="1">
      <alignment horizontal="center" vertical="center" shrinkToFit="1"/>
    </xf>
    <xf numFmtId="177" fontId="21" fillId="0" borderId="36" xfId="32" applyNumberFormat="1" applyFont="1" applyBorder="1" applyAlignment="1">
      <alignment horizontal="center" vertical="center" shrinkToFit="1"/>
    </xf>
    <xf numFmtId="177" fontId="21" fillId="0" borderId="37" xfId="32" applyNumberFormat="1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25" borderId="22" xfId="32" applyFont="1" applyFill="1" applyBorder="1" applyAlignment="1">
      <alignment horizontal="center" vertical="center" shrinkToFit="1"/>
    </xf>
    <xf numFmtId="41" fontId="21" fillId="28" borderId="31" xfId="32" applyFont="1" applyFill="1" applyBorder="1" applyAlignment="1">
      <alignment horizontal="center" vertical="center" shrinkToFit="1"/>
    </xf>
    <xf numFmtId="41" fontId="21" fillId="28" borderId="32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1" xfId="32" applyFont="1" applyFill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177" fontId="21" fillId="24" borderId="12" xfId="32" applyNumberFormat="1" applyFont="1" applyFill="1" applyBorder="1" applyAlignment="1">
      <alignment horizontal="center" vertical="center" shrinkToFit="1"/>
    </xf>
    <xf numFmtId="177" fontId="21" fillId="24" borderId="10" xfId="32" applyNumberFormat="1" applyFont="1" applyFill="1" applyBorder="1" applyAlignment="1">
      <alignment horizontal="center" vertical="center" shrinkToFit="1"/>
    </xf>
    <xf numFmtId="177" fontId="21" fillId="24" borderId="11" xfId="32" applyNumberFormat="1" applyFont="1" applyFill="1" applyBorder="1" applyAlignment="1">
      <alignment horizontal="center" vertical="center" shrinkToFit="1"/>
    </xf>
    <xf numFmtId="177" fontId="21" fillId="0" borderId="34" xfId="32" applyNumberFormat="1" applyFont="1" applyBorder="1" applyAlignment="1">
      <alignment horizontal="center" vertical="center" shrinkToFit="1"/>
    </xf>
    <xf numFmtId="177" fontId="21" fillId="0" borderId="35" xfId="32" applyNumberFormat="1" applyFont="1" applyBorder="1" applyAlignment="1">
      <alignment horizontal="center" vertical="center" shrinkToFit="1"/>
    </xf>
    <xf numFmtId="41" fontId="29" fillId="0" borderId="0" xfId="32" applyFont="1">
      <alignment vertical="center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24" borderId="13" xfId="32" applyFont="1" applyFill="1" applyBorder="1" applyAlignment="1">
      <alignment horizontal="center" vertical="center" shrinkToFit="1"/>
    </xf>
    <xf numFmtId="41" fontId="21" fillId="0" borderId="13" xfId="32" applyFont="1" applyBorder="1" applyAlignment="1">
      <alignment horizontal="center" vertical="center" shrinkToFit="1"/>
    </xf>
    <xf numFmtId="41" fontId="21" fillId="0" borderId="15" xfId="32" applyFont="1" applyBorder="1" applyAlignment="1">
      <alignment horizontal="center" vertical="center" shrinkToFit="1"/>
    </xf>
    <xf numFmtId="41" fontId="21" fillId="0" borderId="17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41" fontId="21" fillId="0" borderId="10" xfId="32" applyFont="1" applyBorder="1" applyAlignment="1">
      <alignment horizontal="center" vertical="center" shrinkToFit="1"/>
    </xf>
    <xf numFmtId="41" fontId="21" fillId="0" borderId="11" xfId="32" applyFont="1" applyBorder="1" applyAlignment="1">
      <alignment horizontal="center" vertical="center" shrinkToFit="1"/>
    </xf>
    <xf numFmtId="41" fontId="21" fillId="24" borderId="10" xfId="32" applyFont="1" applyFill="1" applyBorder="1" applyAlignment="1">
      <alignment horizontal="center" vertical="center" shrinkToFit="1"/>
    </xf>
    <xf numFmtId="41" fontId="21" fillId="0" borderId="16" xfId="32" applyFont="1" applyBorder="1" applyAlignment="1">
      <alignment horizontal="center" vertical="center" shrinkToFit="1"/>
    </xf>
    <xf numFmtId="177" fontId="21" fillId="24" borderId="11" xfId="32" applyNumberFormat="1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26" borderId="41" xfId="0" applyFont="1" applyFill="1" applyBorder="1" applyAlignment="1">
      <alignment horizontal="center" vertical="center"/>
    </xf>
    <xf numFmtId="0" fontId="22" fillId="26" borderId="42" xfId="0" applyFont="1" applyFill="1" applyBorder="1" applyAlignment="1">
      <alignment horizontal="center" vertical="center"/>
    </xf>
    <xf numFmtId="0" fontId="22" fillId="26" borderId="43" xfId="0" applyFont="1" applyFill="1" applyBorder="1" applyAlignment="1">
      <alignment horizontal="center" vertical="center"/>
    </xf>
    <xf numFmtId="0" fontId="22" fillId="26" borderId="44" xfId="0" applyFont="1" applyFill="1" applyBorder="1" applyAlignment="1">
      <alignment horizontal="center" vertical="center"/>
    </xf>
    <xf numFmtId="0" fontId="22" fillId="26" borderId="45" xfId="0" applyFont="1" applyFill="1" applyBorder="1" applyAlignment="1">
      <alignment horizontal="center" vertical="center"/>
    </xf>
    <xf numFmtId="0" fontId="22" fillId="26" borderId="46" xfId="0" applyFont="1" applyFill="1" applyBorder="1" applyAlignment="1">
      <alignment horizontal="center" vertical="center"/>
    </xf>
    <xf numFmtId="0" fontId="22" fillId="26" borderId="47" xfId="0" applyFont="1" applyFill="1" applyBorder="1" applyAlignment="1">
      <alignment horizontal="center" vertical="center"/>
    </xf>
    <xf numFmtId="0" fontId="22" fillId="26" borderId="48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41" fontId="22" fillId="26" borderId="50" xfId="32" applyFont="1" applyFill="1" applyBorder="1" applyAlignment="1">
      <alignment horizontal="center" vertical="center"/>
    </xf>
    <xf numFmtId="41" fontId="22" fillId="26" borderId="51" xfId="32" applyFont="1" applyFill="1" applyBorder="1" applyAlignment="1">
      <alignment horizontal="center" vertical="center"/>
    </xf>
    <xf numFmtId="41" fontId="22" fillId="26" borderId="52" xfId="32" applyFont="1" applyFill="1" applyBorder="1" applyAlignment="1">
      <alignment horizontal="center" vertical="center"/>
    </xf>
    <xf numFmtId="41" fontId="22" fillId="0" borderId="53" xfId="32" applyFont="1" applyFill="1" applyBorder="1" applyAlignment="1">
      <alignment horizontal="center" vertical="center" wrapText="1"/>
    </xf>
    <xf numFmtId="41" fontId="22" fillId="0" borderId="54" xfId="32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26" borderId="55" xfId="0" applyFont="1" applyFill="1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64" xfId="0" applyBorder="1">
      <alignment vertical="center"/>
    </xf>
    <xf numFmtId="0" fontId="22" fillId="26" borderId="56" xfId="0" applyFont="1" applyFill="1" applyBorder="1" applyAlignment="1">
      <alignment horizontal="center" vertical="center"/>
    </xf>
    <xf numFmtId="0" fontId="22" fillId="26" borderId="57" xfId="0" applyFont="1" applyFill="1" applyBorder="1" applyAlignment="1">
      <alignment horizontal="center" vertical="center"/>
    </xf>
    <xf numFmtId="0" fontId="22" fillId="26" borderId="58" xfId="0" applyFont="1" applyFill="1" applyBorder="1" applyAlignment="1">
      <alignment horizontal="center" vertical="center" wrapText="1"/>
    </xf>
    <xf numFmtId="0" fontId="22" fillId="26" borderId="46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shrinkToFit="1"/>
    </xf>
    <xf numFmtId="0" fontId="22" fillId="26" borderId="56" xfId="0" applyFont="1" applyFill="1" applyBorder="1" applyAlignment="1">
      <alignment horizontal="center" vertical="center" shrinkToFit="1"/>
    </xf>
    <xf numFmtId="0" fontId="22" fillId="25" borderId="42" xfId="0" applyFont="1" applyFill="1" applyBorder="1" applyAlignment="1">
      <alignment horizontal="center" vertical="center" wrapText="1" shrinkToFit="1"/>
    </xf>
    <xf numFmtId="0" fontId="22" fillId="25" borderId="42" xfId="0" applyFont="1" applyFill="1" applyBorder="1" applyAlignment="1">
      <alignment horizontal="center" vertical="center" shrinkToFit="1"/>
    </xf>
    <xf numFmtId="0" fontId="22" fillId="25" borderId="59" xfId="0" applyFont="1" applyFill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wrapText="1" shrinkToFit="1"/>
    </xf>
    <xf numFmtId="0" fontId="21" fillId="0" borderId="60" xfId="0" applyFont="1" applyBorder="1" applyAlignment="1">
      <alignment horizontal="center" vertical="center" wrapText="1" shrinkToFit="1"/>
    </xf>
    <xf numFmtId="41" fontId="24" fillId="27" borderId="65" xfId="32" applyFont="1" applyFill="1" applyBorder="1" applyAlignment="1">
      <alignment horizontal="center" vertical="center"/>
    </xf>
    <xf numFmtId="41" fontId="24" fillId="27" borderId="66" xfId="32" applyFont="1" applyFill="1" applyBorder="1" applyAlignment="1">
      <alignment horizontal="center" vertical="center"/>
    </xf>
    <xf numFmtId="41" fontId="22" fillId="0" borderId="58" xfId="32" applyFont="1" applyFill="1" applyBorder="1" applyAlignment="1">
      <alignment horizontal="center" vertical="center" wrapText="1"/>
    </xf>
    <xf numFmtId="41" fontId="22" fillId="0" borderId="46" xfId="32" applyFont="1" applyFill="1" applyBorder="1" applyAlignment="1">
      <alignment horizontal="center" vertical="center" wrapText="1"/>
    </xf>
    <xf numFmtId="41" fontId="22" fillId="0" borderId="11" xfId="32" applyFont="1" applyFill="1" applyBorder="1" applyAlignment="1">
      <alignment horizontal="center" vertical="center"/>
    </xf>
    <xf numFmtId="41" fontId="22" fillId="0" borderId="10" xfId="32" applyFont="1" applyFill="1" applyBorder="1" applyAlignment="1">
      <alignment horizontal="center" vertical="center"/>
    </xf>
    <xf numFmtId="0" fontId="21" fillId="0" borderId="67" xfId="0" applyFont="1" applyBorder="1" applyAlignment="1">
      <alignment horizontal="left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4" fillId="27" borderId="65" xfId="0" applyFont="1" applyFill="1" applyBorder="1" applyAlignment="1">
      <alignment horizontal="center" vertical="center"/>
    </xf>
    <xf numFmtId="0" fontId="24" fillId="27" borderId="66" xfId="0" applyFont="1" applyFill="1" applyBorder="1" applyAlignment="1">
      <alignment horizontal="center" vertical="center"/>
    </xf>
    <xf numFmtId="0" fontId="24" fillId="27" borderId="68" xfId="0" applyFont="1" applyFill="1" applyBorder="1" applyAlignment="1">
      <alignment horizontal="center" vertical="center"/>
    </xf>
    <xf numFmtId="0" fontId="22" fillId="26" borderId="61" xfId="0" applyFont="1" applyFill="1" applyBorder="1" applyAlignment="1">
      <alignment horizontal="center"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22" fillId="0" borderId="63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41" fontId="22" fillId="26" borderId="61" xfId="32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 wrapText="1"/>
    </xf>
    <xf numFmtId="41" fontId="0" fillId="0" borderId="0" xfId="32" applyFont="1">
      <alignment vertical="center"/>
    </xf>
    <xf numFmtId="177" fontId="21" fillId="24" borderId="10" xfId="32" applyNumberFormat="1" applyFont="1" applyFill="1" applyBorder="1" applyAlignment="1">
      <alignment horizontal="center" vertical="center" shrinkToFit="1"/>
    </xf>
    <xf numFmtId="177" fontId="21" fillId="0" borderId="34" xfId="32" applyNumberFormat="1" applyFont="1" applyBorder="1" applyAlignment="1">
      <alignment horizontal="center" vertical="center" shrinkToFit="1"/>
    </xf>
    <xf numFmtId="177" fontId="21" fillId="24" borderId="13" xfId="32" applyNumberFormat="1" applyFont="1" applyFill="1" applyBorder="1" applyAlignment="1">
      <alignment horizontal="center" vertical="center" shrinkToFit="1"/>
    </xf>
    <xf numFmtId="177" fontId="21" fillId="0" borderId="36" xfId="32" applyNumberFormat="1" applyFont="1" applyBorder="1" applyAlignment="1">
      <alignment horizontal="center" vertical="center" shrinkToFit="1"/>
    </xf>
    <xf numFmtId="177" fontId="21" fillId="24" borderId="10" xfId="32" applyNumberFormat="1" applyFont="1" applyFill="1" applyBorder="1" applyAlignment="1">
      <alignment horizontal="center" vertical="center" shrinkToFit="1"/>
    </xf>
    <xf numFmtId="177" fontId="21" fillId="0" borderId="35" xfId="32" applyNumberFormat="1" applyFont="1" applyBorder="1" applyAlignment="1">
      <alignment horizontal="center" vertical="center" shrinkToFit="1"/>
    </xf>
    <xf numFmtId="177" fontId="21" fillId="24" borderId="13" xfId="32" applyNumberFormat="1" applyFont="1" applyFill="1" applyBorder="1" applyAlignment="1">
      <alignment horizontal="center" vertical="center" shrinkToFit="1"/>
    </xf>
    <xf numFmtId="177" fontId="21" fillId="0" borderId="37" xfId="32" applyNumberFormat="1" applyFont="1" applyBorder="1" applyAlignment="1">
      <alignment horizontal="center" vertical="center" shrinkToFit="1"/>
    </xf>
    <xf numFmtId="177" fontId="21" fillId="24" borderId="13" xfId="32" applyNumberFormat="1" applyFont="1" applyFill="1" applyBorder="1" applyAlignment="1">
      <alignment horizontal="center" vertical="center" shrinkToFit="1"/>
    </xf>
    <xf numFmtId="177" fontId="21" fillId="0" borderId="36" xfId="32" applyNumberFormat="1" applyFont="1" applyBorder="1" applyAlignment="1">
      <alignment horizontal="center" vertical="center" shrinkToFit="1"/>
    </xf>
    <xf numFmtId="177" fontId="21" fillId="24" borderId="13" xfId="32" applyNumberFormat="1" applyFont="1" applyFill="1" applyBorder="1" applyAlignment="1">
      <alignment horizontal="center" vertical="center" shrinkToFit="1"/>
    </xf>
    <xf numFmtId="177" fontId="21" fillId="0" borderId="37" xfId="32" applyNumberFormat="1" applyFont="1" applyBorder="1" applyAlignment="1">
      <alignment horizontal="center" vertical="center" shrinkToFit="1"/>
    </xf>
    <xf numFmtId="177" fontId="21" fillId="24" borderId="73" xfId="32" applyNumberFormat="1" applyFont="1" applyFill="1" applyBorder="1" applyAlignment="1">
      <alignment horizontal="center" vertical="center" shrinkToFit="1"/>
    </xf>
    <xf numFmtId="177" fontId="21" fillId="0" borderId="73" xfId="32" applyNumberFormat="1" applyFont="1" applyBorder="1" applyAlignment="1">
      <alignment horizontal="center" vertical="center" shrinkToFit="1"/>
    </xf>
    <xf numFmtId="177" fontId="21" fillId="24" borderId="73" xfId="32" applyNumberFormat="1" applyFont="1" applyFill="1" applyBorder="1" applyAlignment="1">
      <alignment horizontal="center" vertical="center" shrinkToFit="1"/>
    </xf>
    <xf numFmtId="177" fontId="21" fillId="0" borderId="74" xfId="32" applyNumberFormat="1" applyFont="1" applyBorder="1" applyAlignment="1">
      <alignment horizontal="center" vertical="center" shrinkToFit="1"/>
    </xf>
  </cellXfs>
  <cellStyles count="44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"/>
  <sheetViews>
    <sheetView tabSelected="1" view="pageBreakPreview" zoomScale="130" zoomScaleNormal="100" zoomScaleSheetLayoutView="130" workbookViewId="0">
      <pane ySplit="1" topLeftCell="A2" activePane="bottomLeft" state="frozen"/>
      <selection activeCell="B271" sqref="B271:C271"/>
      <selection pane="bottomLeft" activeCell="P16" sqref="P16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0" t="s">
        <v>37</v>
      </c>
      <c r="B7" s="243" t="s">
        <v>19</v>
      </c>
      <c r="C7" s="16" t="s">
        <v>13</v>
      </c>
      <c r="D7" s="29">
        <f>SUM(D8:D14)</f>
        <v>19</v>
      </c>
      <c r="E7" s="34">
        <f>SUM(E8:E14)</f>
        <v>2390</v>
      </c>
      <c r="F7" s="35">
        <f>SUM(F8:F14)</f>
        <v>1927</v>
      </c>
      <c r="G7" s="35">
        <f t="shared" ref="G7:M7" si="0">SUM(G8:G14)</f>
        <v>463</v>
      </c>
      <c r="H7" s="35">
        <f t="shared" si="0"/>
        <v>20</v>
      </c>
      <c r="I7" s="35">
        <f t="shared" si="0"/>
        <v>16</v>
      </c>
      <c r="J7" s="35">
        <f t="shared" si="0"/>
        <v>0</v>
      </c>
      <c r="K7" s="35">
        <f t="shared" si="0"/>
        <v>8</v>
      </c>
      <c r="L7" s="35">
        <f t="shared" si="0"/>
        <v>0</v>
      </c>
      <c r="M7" s="36">
        <f t="shared" si="0"/>
        <v>0</v>
      </c>
      <c r="N7" s="29">
        <f t="shared" ref="N7:W7" si="1">SUM(N8:N14)</f>
        <v>270.84000000000003</v>
      </c>
      <c r="O7" s="39">
        <f t="shared" si="1"/>
        <v>151.07</v>
      </c>
      <c r="P7" s="40">
        <f t="shared" si="1"/>
        <v>115.5</v>
      </c>
      <c r="Q7" s="40">
        <f t="shared" si="1"/>
        <v>35.57</v>
      </c>
      <c r="R7" s="40">
        <f t="shared" si="1"/>
        <v>75.584999999999994</v>
      </c>
      <c r="S7" s="40">
        <f t="shared" si="1"/>
        <v>57.75</v>
      </c>
      <c r="T7" s="40">
        <f t="shared" si="1"/>
        <v>17.835000000000001</v>
      </c>
      <c r="U7" s="40">
        <f t="shared" si="1"/>
        <v>75.484999999999999</v>
      </c>
      <c r="V7" s="40">
        <f t="shared" si="1"/>
        <v>57.75</v>
      </c>
      <c r="W7" s="41">
        <f t="shared" si="1"/>
        <v>17.734999999999999</v>
      </c>
      <c r="X7" s="19"/>
    </row>
    <row r="8" spans="1:24" s="6" customFormat="1" ht="18.75" customHeight="1">
      <c r="A8" s="241"/>
      <c r="B8" s="243"/>
      <c r="C8" s="12" t="s">
        <v>14</v>
      </c>
      <c r="D8" s="30">
        <f>SUM(본청!D8+공원!D8+장태산!D8+수목원!D8+중구!D8+서구!D8+유성구!D8+대덕구!D8)</f>
        <v>8</v>
      </c>
      <c r="E8" s="9">
        <f>F8+G8</f>
        <v>946</v>
      </c>
      <c r="F8" s="37">
        <f>SUM(본청!F8+공원!F8+장태산!F8+수목원!F8+중구!F8+서구!F8+유성구!F8+대덕구!F8)</f>
        <v>774</v>
      </c>
      <c r="G8" s="37">
        <f>SUM(본청!G8+공원!G8+장태산!G8+수목원!G8+중구!G8+서구!G8+유성구!G8+대덕구!G8)</f>
        <v>172</v>
      </c>
      <c r="H8" s="37">
        <f>SUM(본청!H8+공원!H8+장태산!H8+수목원!H8+중구!H8+서구!H8+유성구!H8+대덕구!H8)</f>
        <v>8</v>
      </c>
      <c r="I8" s="37">
        <f>SUM(본청!I8+공원!I8+장태산!I8+수목원!I8+중구!I8+서구!I8+유성구!I8+대덕구!I8)</f>
        <v>8</v>
      </c>
      <c r="J8" s="37">
        <f>SUM(본청!J8+공원!J8+장태산!J8+수목원!J8+중구!J8+서구!J8+유성구!J8+대덕구!J8)</f>
        <v>0</v>
      </c>
      <c r="K8" s="37">
        <f>SUM(본청!K8+공원!K8+장태산!K8+수목원!K8+중구!K8+서구!K8+유성구!K8+대덕구!K8)</f>
        <v>3</v>
      </c>
      <c r="L8" s="37">
        <f>SUM(본청!L8+공원!L8+장태산!L8+수목원!L8+중구!L8+서구!L8+유성구!L8+대덕구!L8)</f>
        <v>0</v>
      </c>
      <c r="M8" s="38">
        <f>SUM(본청!M8+공원!M8+장태산!M8+수목원!M8+중구!M8+서구!M8+유성구!M8+대덕구!M8)</f>
        <v>0</v>
      </c>
      <c r="N8" s="30">
        <f>SUM(본청!N8+공원!N8+장태산!N8+수목원!N8+중구!N8+서구!N8+유성구!N8+대덕구!N8)</f>
        <v>114.048</v>
      </c>
      <c r="O8" s="42">
        <f t="shared" ref="O8" si="2">P8+Q8</f>
        <v>66</v>
      </c>
      <c r="P8" s="43">
        <f>SUM(본청!P8+공원!P8+장태산!P8+수목원!P8+중구!P8+서구!P8+유성구!P8+대덕구!P8)</f>
        <v>49.400000000000006</v>
      </c>
      <c r="Q8" s="44">
        <f>SUM(본청!Q8+공원!Q8+장태산!Q8+수목원!Q8+중구!Q8+서구!Q8+유성구!Q8+대덕구!Q8)</f>
        <v>16.600000000000001</v>
      </c>
      <c r="R8" s="45">
        <f>S8+T8</f>
        <v>33</v>
      </c>
      <c r="S8" s="43">
        <f>SUM(본청!S8+공원!S8+장태산!S8+수목원!S8+중구!S8+서구!S8+유성구!S8+대덕구!S8)</f>
        <v>24.700000000000003</v>
      </c>
      <c r="T8" s="44">
        <f>SUM(본청!T8+공원!T8+장태산!T8+수목원!T8+중구!T8+서구!T8+유성구!T8+대덕구!T8)</f>
        <v>8.3000000000000007</v>
      </c>
      <c r="U8" s="45">
        <f>V8+W8</f>
        <v>33</v>
      </c>
      <c r="V8" s="43">
        <f>SUM(본청!V8+공원!V8+장태산!V8+수목원!V8+중구!V8+서구!V8+유성구!V8+대덕구!V8)</f>
        <v>24.700000000000003</v>
      </c>
      <c r="W8" s="46">
        <f>SUM(본청!W8+공원!W8+장태산!W8+수목원!W8+중구!W8+서구!W8+유성구!W8+대덕구!W8)</f>
        <v>8.3000000000000007</v>
      </c>
      <c r="X8" s="14"/>
    </row>
    <row r="9" spans="1:24" s="6" customFormat="1" ht="18.75" customHeight="1">
      <c r="A9" s="241"/>
      <c r="B9" s="243"/>
      <c r="C9" s="12" t="s">
        <v>15</v>
      </c>
      <c r="D9" s="30">
        <f>SUM(본청!D9+공원!D9+장태산!D9+수목원!D9+중구!D9+서구!D9+유성구!D9+대덕구!D9)</f>
        <v>2</v>
      </c>
      <c r="E9" s="9">
        <f t="shared" ref="E9:E14" si="3">F9+G9</f>
        <v>357</v>
      </c>
      <c r="F9" s="56">
        <f>SUM(본청!F9+공원!F9+장태산!F9+수목원!F9+중구!F9+서구!F9+유성구!F9+대덕구!F9)</f>
        <v>273</v>
      </c>
      <c r="G9" s="56">
        <f>SUM(본청!G9+공원!G9+장태산!G9+수목원!G9+중구!G9+서구!G9+유성구!G9+대덕구!G9)</f>
        <v>84</v>
      </c>
      <c r="H9" s="56">
        <f>SUM(본청!H9+공원!H9+장태산!H9+수목원!H9+중구!H9+서구!H9+유성구!H9+대덕구!H9)</f>
        <v>3</v>
      </c>
      <c r="I9" s="56">
        <f>SUM(본청!I9+공원!I9+장태산!I9+수목원!I9+중구!I9+서구!I9+유성구!I9+대덕구!I9)</f>
        <v>3</v>
      </c>
      <c r="J9" s="56">
        <f>SUM(본청!J9+공원!J9+장태산!J9+수목원!J9+중구!J9+서구!J9+유성구!J9+대덕구!J9)</f>
        <v>0</v>
      </c>
      <c r="K9" s="56">
        <f>SUM(본청!K9+공원!K9+장태산!K9+수목원!K9+중구!K9+서구!K9+유성구!K9+대덕구!K9)</f>
        <v>1</v>
      </c>
      <c r="L9" s="56">
        <f>SUM(본청!L9+공원!L9+장태산!L9+수목원!L9+중구!L9+서구!L9+유성구!L9+대덕구!L9)</f>
        <v>0</v>
      </c>
      <c r="M9" s="57">
        <f>SUM(본청!M9+공원!M9+장태산!M9+수목원!M9+중구!M9+서구!M9+유성구!M9+대덕구!M9)</f>
        <v>0</v>
      </c>
      <c r="N9" s="55">
        <f>SUM(본청!N9+공원!N9+장태산!N9+수목원!N9+중구!N9+서구!N9+유성구!N9+대덕구!N9)</f>
        <v>29</v>
      </c>
      <c r="O9" s="58">
        <f t="shared" ref="O9:O14" si="4">P9+Q9</f>
        <v>18.5</v>
      </c>
      <c r="P9" s="59">
        <f>SUM(본청!P9+공원!P9+장태산!P9+수목원!P9+중구!P9+서구!P9+유성구!P9+대덕구!P9)</f>
        <v>14.2</v>
      </c>
      <c r="Q9" s="60">
        <f>SUM(본청!Q9+공원!Q9+장태산!Q9+수목원!Q9+중구!Q9+서구!Q9+유성구!Q9+대덕구!Q9)</f>
        <v>4.3000000000000007</v>
      </c>
      <c r="R9" s="61">
        <f t="shared" ref="R9:R14" si="5">S9+T9</f>
        <v>9.3000000000000007</v>
      </c>
      <c r="S9" s="59">
        <f>SUM(본청!S9+공원!S9+장태산!S9+수목원!S9+중구!S9+서구!S9+유성구!S9+대덕구!S9)</f>
        <v>7.1</v>
      </c>
      <c r="T9" s="60">
        <f>SUM(본청!T9+공원!T9+장태산!T9+수목원!T9+중구!T9+서구!T9+유성구!T9+대덕구!T9)</f>
        <v>2.2000000000000002</v>
      </c>
      <c r="U9" s="61">
        <f t="shared" ref="U9:U14" si="6">V9+W9</f>
        <v>9.1999999999999993</v>
      </c>
      <c r="V9" s="59">
        <f>SUM(본청!V9+공원!V9+장태산!V9+수목원!V9+중구!V9+서구!V9+유성구!V9+대덕구!V9)</f>
        <v>7.1</v>
      </c>
      <c r="W9" s="62">
        <f>SUM(본청!W9+공원!W9+장태산!W9+수목원!W9+중구!W9+서구!W9+유성구!W9+대덕구!W9)</f>
        <v>2.1</v>
      </c>
      <c r="X9" s="14"/>
    </row>
    <row r="10" spans="1:24" s="6" customFormat="1" ht="18.75" customHeight="1">
      <c r="A10" s="241"/>
      <c r="B10" s="243"/>
      <c r="C10" s="12" t="s">
        <v>28</v>
      </c>
      <c r="D10" s="30">
        <f>SUM(본청!D10+공원!D10+장태산!D10+수목원!D10+중구!D10+서구!D10+유성구!D10+대덕구!D10)</f>
        <v>2</v>
      </c>
      <c r="E10" s="9">
        <f t="shared" si="3"/>
        <v>198</v>
      </c>
      <c r="F10" s="56">
        <f>SUM(본청!F10+공원!F10+장태산!F10+수목원!F10+중구!F10+서구!F10+유성구!F10+대덕구!F10)</f>
        <v>167</v>
      </c>
      <c r="G10" s="56">
        <f>SUM(본청!G10+공원!G10+장태산!G10+수목원!G10+중구!G10+서구!G10+유성구!G10+대덕구!G10)</f>
        <v>31</v>
      </c>
      <c r="H10" s="56">
        <f>SUM(본청!H10+공원!H10+장태산!H10+수목원!H10+중구!H10+서구!H10+유성구!H10+대덕구!H10)</f>
        <v>2</v>
      </c>
      <c r="I10" s="56">
        <f>SUM(본청!I10+공원!I10+장태산!I10+수목원!I10+중구!I10+서구!I10+유성구!I10+대덕구!I10)</f>
        <v>1</v>
      </c>
      <c r="J10" s="56">
        <f>SUM(본청!J10+공원!J10+장태산!J10+수목원!J10+중구!J10+서구!J10+유성구!J10+대덕구!J10)</f>
        <v>0</v>
      </c>
      <c r="K10" s="56">
        <f>SUM(본청!K10+공원!K10+장태산!K10+수목원!K10+중구!K10+서구!K10+유성구!K10+대덕구!K10)</f>
        <v>0</v>
      </c>
      <c r="L10" s="56">
        <f>SUM(본청!L10+공원!L10+장태산!L10+수목원!L10+중구!L10+서구!L10+유성구!L10+대덕구!L10)</f>
        <v>0</v>
      </c>
      <c r="M10" s="57">
        <f>SUM(본청!M10+공원!M10+장태산!M10+수목원!M10+중구!M10+서구!M10+유성구!M10+대덕구!M10)</f>
        <v>0</v>
      </c>
      <c r="N10" s="55">
        <f>SUM(본청!N10+공원!N10+장태산!N10+수목원!N10+중구!N10+서구!N10+유성구!N10+대덕구!N10)</f>
        <v>28.512</v>
      </c>
      <c r="O10" s="58">
        <f t="shared" si="4"/>
        <v>15.8</v>
      </c>
      <c r="P10" s="59">
        <f>SUM(본청!P10+공원!P10+장태산!P10+수목원!P10+중구!P10+서구!P10+유성구!P10+대덕구!P10)</f>
        <v>10.8</v>
      </c>
      <c r="Q10" s="60">
        <f>SUM(본청!Q10+공원!Q10+장태산!Q10+수목원!Q10+중구!Q10+서구!Q10+유성구!Q10+대덕구!Q10)</f>
        <v>5</v>
      </c>
      <c r="R10" s="61">
        <f t="shared" si="5"/>
        <v>7.9</v>
      </c>
      <c r="S10" s="59">
        <f>SUM(본청!S10+공원!S10+장태산!S10+수목원!S10+중구!S10+서구!S10+유성구!S10+대덕구!S10)</f>
        <v>5.4</v>
      </c>
      <c r="T10" s="60">
        <f>SUM(본청!T10+공원!T10+장태산!T10+수목원!T10+중구!T10+서구!T10+유성구!T10+대덕구!T10)</f>
        <v>2.5</v>
      </c>
      <c r="U10" s="61">
        <f t="shared" si="6"/>
        <v>7.9</v>
      </c>
      <c r="V10" s="59">
        <f>SUM(본청!V10+공원!V10+장태산!V10+수목원!V10+중구!V10+서구!V10+유성구!V10+대덕구!V10)</f>
        <v>5.4</v>
      </c>
      <c r="W10" s="62">
        <f>SUM(본청!W10+공원!W10+장태산!W10+수목원!W10+중구!W10+서구!W10+유성구!W10+대덕구!W10)</f>
        <v>2.5</v>
      </c>
      <c r="X10" s="14"/>
    </row>
    <row r="11" spans="1:24" s="6" customFormat="1" ht="18.75" customHeight="1">
      <c r="A11" s="241"/>
      <c r="B11" s="243"/>
      <c r="C11" s="12" t="s">
        <v>16</v>
      </c>
      <c r="D11" s="30">
        <f>SUM(본청!D11+공원!D11+장태산!D11+수목원!D11+중구!D11+서구!D11+유성구!D11+대덕구!D11)</f>
        <v>0</v>
      </c>
      <c r="E11" s="9">
        <f t="shared" si="3"/>
        <v>0</v>
      </c>
      <c r="F11" s="56">
        <f>SUM(본청!F11+공원!F11+장태산!F11+수목원!F11+중구!F11+서구!F11+유성구!F11+대덕구!F11)</f>
        <v>0</v>
      </c>
      <c r="G11" s="56">
        <f>SUM(본청!G11+공원!G11+장태산!G11+수목원!G11+중구!G11+서구!G11+유성구!G11+대덕구!G11)</f>
        <v>0</v>
      </c>
      <c r="H11" s="56">
        <f>SUM(본청!H11+공원!H11+장태산!H11+수목원!H11+중구!H11+서구!H11+유성구!H11+대덕구!H11)</f>
        <v>0</v>
      </c>
      <c r="I11" s="56">
        <f>SUM(본청!I11+공원!I11+장태산!I11+수목원!I11+중구!I11+서구!I11+유성구!I11+대덕구!I11)</f>
        <v>0</v>
      </c>
      <c r="J11" s="56">
        <f>SUM(본청!J11+공원!J11+장태산!J11+수목원!J11+중구!J11+서구!J11+유성구!J11+대덕구!J11)</f>
        <v>0</v>
      </c>
      <c r="K11" s="56">
        <f>SUM(본청!K11+공원!K11+장태산!K11+수목원!K11+중구!K11+서구!K11+유성구!K11+대덕구!K11)</f>
        <v>0</v>
      </c>
      <c r="L11" s="56">
        <f>SUM(본청!L11+공원!L11+장태산!L11+수목원!L11+중구!L11+서구!L11+유성구!L11+대덕구!L11)</f>
        <v>0</v>
      </c>
      <c r="M11" s="57">
        <f>SUM(본청!M11+공원!M11+장태산!M11+수목원!M11+중구!M11+서구!M11+유성구!M11+대덕구!M11)</f>
        <v>0</v>
      </c>
      <c r="N11" s="55">
        <f>SUM(본청!N11+공원!N11+장태산!N11+수목원!N11+중구!N11+서구!N11+유성구!N11+대덕구!N11)</f>
        <v>0</v>
      </c>
      <c r="O11" s="58">
        <f t="shared" si="4"/>
        <v>0</v>
      </c>
      <c r="P11" s="59">
        <f>SUM(본청!P11+공원!P11+장태산!P11+수목원!P11+중구!P11+서구!P11+유성구!P11+대덕구!P11)</f>
        <v>0</v>
      </c>
      <c r="Q11" s="60">
        <f>SUM(본청!Q11+공원!Q11+장태산!Q11+수목원!Q11+중구!Q11+서구!Q11+유성구!Q11+대덕구!Q11)</f>
        <v>0</v>
      </c>
      <c r="R11" s="61">
        <f t="shared" si="5"/>
        <v>0</v>
      </c>
      <c r="S11" s="59">
        <f>SUM(본청!S11+공원!S11+장태산!S11+수목원!S11+중구!S11+서구!S11+유성구!S11+대덕구!S11)</f>
        <v>0</v>
      </c>
      <c r="T11" s="60">
        <f>SUM(본청!T11+공원!T11+장태산!T11+수목원!T11+중구!T11+서구!T11+유성구!T11+대덕구!T11)</f>
        <v>0</v>
      </c>
      <c r="U11" s="61">
        <f t="shared" si="6"/>
        <v>0</v>
      </c>
      <c r="V11" s="59">
        <f>SUM(본청!V11+공원!V11+장태산!V11+수목원!V11+중구!V11+서구!V11+유성구!V11+대덕구!V11)</f>
        <v>0</v>
      </c>
      <c r="W11" s="62">
        <f>SUM(본청!W11+공원!W11+장태산!W11+수목원!W11+중구!W11+서구!W11+유성구!W11+대덕구!W11)</f>
        <v>0</v>
      </c>
      <c r="X11" s="14"/>
    </row>
    <row r="12" spans="1:24" s="6" customFormat="1" ht="18.75" customHeight="1">
      <c r="A12" s="241"/>
      <c r="B12" s="243"/>
      <c r="C12" s="12" t="s">
        <v>17</v>
      </c>
      <c r="D12" s="30">
        <f>SUM(본청!D12+공원!D12+장태산!D12+수목원!D12+중구!D12+서구!D12+유성구!D12+대덕구!D12)</f>
        <v>1</v>
      </c>
      <c r="E12" s="9">
        <f t="shared" si="3"/>
        <v>131</v>
      </c>
      <c r="F12" s="56">
        <f>SUM(본청!F12+공원!F12+장태산!F12+수목원!F12+중구!F12+서구!F12+유성구!F12+대덕구!F12)</f>
        <v>107</v>
      </c>
      <c r="G12" s="56">
        <f>SUM(본청!G12+공원!G12+장태산!G12+수목원!G12+중구!G12+서구!G12+유성구!G12+대덕구!G12)</f>
        <v>24</v>
      </c>
      <c r="H12" s="56">
        <f>SUM(본청!H12+공원!H12+장태산!H12+수목원!H12+중구!H12+서구!H12+유성구!H12+대덕구!H12)</f>
        <v>1</v>
      </c>
      <c r="I12" s="56">
        <f>SUM(본청!I12+공원!I12+장태산!I12+수목원!I12+중구!I12+서구!I12+유성구!I12+대덕구!I12)</f>
        <v>0</v>
      </c>
      <c r="J12" s="56">
        <f>SUM(본청!J12+공원!J12+장태산!J12+수목원!J12+중구!J12+서구!J12+유성구!J12+대덕구!J12)</f>
        <v>0</v>
      </c>
      <c r="K12" s="56">
        <f>SUM(본청!K12+공원!K12+장태산!K12+수목원!K12+중구!K12+서구!K12+유성구!K12+대덕구!K12)</f>
        <v>0</v>
      </c>
      <c r="L12" s="56">
        <f>SUM(본청!L12+공원!L12+장태산!L12+수목원!L12+중구!L12+서구!L12+유성구!L12+대덕구!L12)</f>
        <v>0</v>
      </c>
      <c r="M12" s="57">
        <f>SUM(본청!M12+공원!M12+장태산!M12+수목원!M12+중구!M12+서구!M12+유성구!M12+대덕구!M12)</f>
        <v>0</v>
      </c>
      <c r="N12" s="55">
        <f>SUM(본청!N12+공원!N12+장태산!N12+수목원!N12+중구!N12+서구!N12+유성구!N12+대덕구!N12)</f>
        <v>14.256</v>
      </c>
      <c r="O12" s="58">
        <f t="shared" si="4"/>
        <v>8.4</v>
      </c>
      <c r="P12" s="59">
        <f>SUM(본청!P12+공원!P12+장태산!P12+수목원!P12+중구!P12+서구!P12+유성구!P12+대덕구!P12)</f>
        <v>7</v>
      </c>
      <c r="Q12" s="60">
        <f>SUM(본청!Q12+공원!Q12+장태산!Q12+수목원!Q12+중구!Q12+서구!Q12+유성구!Q12+대덕구!Q12)</f>
        <v>1.4</v>
      </c>
      <c r="R12" s="61">
        <f t="shared" si="5"/>
        <v>4.2</v>
      </c>
      <c r="S12" s="59">
        <f>SUM(본청!S12+공원!S12+장태산!S12+수목원!S12+중구!S12+서구!S12+유성구!S12+대덕구!S12)</f>
        <v>3.5</v>
      </c>
      <c r="T12" s="60">
        <f>SUM(본청!T12+공원!T12+장태산!T12+수목원!T12+중구!T12+서구!T12+유성구!T12+대덕구!T12)</f>
        <v>0.7</v>
      </c>
      <c r="U12" s="61">
        <f t="shared" si="6"/>
        <v>4.2</v>
      </c>
      <c r="V12" s="59">
        <f>SUM(본청!V12+공원!V12+장태산!V12+수목원!V12+중구!V12+서구!V12+유성구!V12+대덕구!V12)</f>
        <v>3.5</v>
      </c>
      <c r="W12" s="62">
        <f>SUM(본청!W12+공원!W12+장태산!W12+수목원!W12+중구!W12+서구!W12+유성구!W12+대덕구!W12)</f>
        <v>0.7</v>
      </c>
      <c r="X12" s="14"/>
    </row>
    <row r="13" spans="1:24" s="6" customFormat="1" ht="18.75" customHeight="1">
      <c r="A13" s="241"/>
      <c r="B13" s="243"/>
      <c r="C13" s="12" t="s">
        <v>18</v>
      </c>
      <c r="D13" s="30">
        <f>SUM(본청!D13+공원!D13+장태산!D13+수목원!D13+중구!D13+서구!D13+유성구!D13+대덕구!D13)</f>
        <v>4</v>
      </c>
      <c r="E13" s="9">
        <f t="shared" si="3"/>
        <v>486</v>
      </c>
      <c r="F13" s="56">
        <f>SUM(본청!F13+공원!F13+장태산!F13+수목원!F13+중구!F13+서구!F13+유성구!F13+대덕구!F13)</f>
        <v>384</v>
      </c>
      <c r="G13" s="56">
        <f>SUM(본청!G13+공원!G13+장태산!G13+수목원!G13+중구!G13+서구!G13+유성구!G13+대덕구!G13)</f>
        <v>102</v>
      </c>
      <c r="H13" s="56">
        <f>SUM(본청!H13+공원!H13+장태산!H13+수목원!H13+중구!H13+서구!H13+유성구!H13+대덕구!H13)</f>
        <v>4</v>
      </c>
      <c r="I13" s="56">
        <f>SUM(본청!I13+공원!I13+장태산!I13+수목원!I13+중구!I13+서구!I13+유성구!I13+대덕구!I13)</f>
        <v>2</v>
      </c>
      <c r="J13" s="56">
        <f>SUM(본청!J13+공원!J13+장태산!J13+수목원!J13+중구!J13+서구!J13+유성구!J13+대덕구!J13)</f>
        <v>0</v>
      </c>
      <c r="K13" s="56">
        <f>SUM(본청!K13+공원!K13+장태산!K13+수목원!K13+중구!K13+서구!K13+유성구!K13+대덕구!K13)</f>
        <v>2</v>
      </c>
      <c r="L13" s="56">
        <f>SUM(본청!L13+공원!L13+장태산!L13+수목원!L13+중구!L13+서구!L13+유성구!L13+대덕구!L13)</f>
        <v>0</v>
      </c>
      <c r="M13" s="57">
        <f>SUM(본청!M13+공원!M13+장태산!M13+수목원!M13+중구!M13+서구!M13+유성구!M13+대덕구!M13)</f>
        <v>0</v>
      </c>
      <c r="N13" s="55">
        <f>SUM(본청!N13+공원!N13+장태산!N13+수목원!N13+중구!N13+서구!N13+유성구!N13+대덕구!N13)</f>
        <v>56.768000000000001</v>
      </c>
      <c r="O13" s="58">
        <f t="shared" si="4"/>
        <v>26.62</v>
      </c>
      <c r="P13" s="59">
        <f>SUM(본청!P13+공원!P13+장태산!P13+수목원!P13+중구!P13+서구!P13+유성구!P13+대덕구!P13)</f>
        <v>21.1</v>
      </c>
      <c r="Q13" s="60">
        <f>SUM(본청!Q13+공원!Q13+장태산!Q13+수목원!Q13+중구!Q13+서구!Q13+유성구!Q13+대덕구!Q13)</f>
        <v>5.52</v>
      </c>
      <c r="R13" s="61">
        <f t="shared" si="5"/>
        <v>13.31</v>
      </c>
      <c r="S13" s="59">
        <f>SUM(본청!S13+공원!S13+장태산!S13+수목원!S13+중구!S13+서구!S13+유성구!S13+대덕구!S13)</f>
        <v>10.55</v>
      </c>
      <c r="T13" s="60">
        <f>SUM(본청!T13+공원!T13+장태산!T13+수목원!T13+중구!T13+서구!T13+유성구!T13+대덕구!T13)</f>
        <v>2.76</v>
      </c>
      <c r="U13" s="61">
        <f t="shared" si="6"/>
        <v>13.31</v>
      </c>
      <c r="V13" s="59">
        <f>SUM(본청!V13+공원!V13+장태산!V13+수목원!V13+중구!V13+서구!V13+유성구!V13+대덕구!V13)</f>
        <v>10.55</v>
      </c>
      <c r="W13" s="62">
        <f>SUM(본청!W13+공원!W13+장태산!W13+수목원!W13+중구!W13+서구!W13+유성구!W13+대덕구!W13)</f>
        <v>2.76</v>
      </c>
      <c r="X13" s="14"/>
    </row>
    <row r="14" spans="1:24" s="6" customFormat="1" ht="18.75" customHeight="1" thickBot="1">
      <c r="A14" s="242"/>
      <c r="B14" s="244"/>
      <c r="C14" s="13" t="s">
        <v>34</v>
      </c>
      <c r="D14" s="31">
        <f>SUM(본청!D14+공원!D14+장태산!D14+수목원!D14+중구!D14+서구!D14+유성구!D14+대덕구!D14)</f>
        <v>2</v>
      </c>
      <c r="E14" s="10">
        <f t="shared" si="3"/>
        <v>272</v>
      </c>
      <c r="F14" s="56">
        <f>SUM(본청!F14+공원!F14+장태산!F14+수목원!F14+중구!F14+서구!F14+유성구!F14+대덕구!F14)</f>
        <v>222</v>
      </c>
      <c r="G14" s="56">
        <f>SUM(본청!G14+공원!G14+장태산!G14+수목원!G14+중구!G14+서구!G14+유성구!G14+대덕구!G14)</f>
        <v>50</v>
      </c>
      <c r="H14" s="56">
        <f>SUM(본청!H14+공원!H14+장태산!H14+수목원!H14+중구!H14+서구!H14+유성구!H14+대덕구!H14)</f>
        <v>2</v>
      </c>
      <c r="I14" s="56">
        <f>SUM(본청!I14+공원!I14+장태산!I14+수목원!I14+중구!I14+서구!I14+유성구!I14+대덕구!I14)</f>
        <v>2</v>
      </c>
      <c r="J14" s="56">
        <f>SUM(본청!J14+공원!J14+장태산!J14+수목원!J14+중구!J14+서구!J14+유성구!J14+대덕구!J14)</f>
        <v>0</v>
      </c>
      <c r="K14" s="56">
        <f>SUM(본청!K14+공원!K14+장태산!K14+수목원!K14+중구!K14+서구!K14+유성구!K14+대덕구!K14)</f>
        <v>2</v>
      </c>
      <c r="L14" s="56">
        <f>SUM(본청!L14+공원!L14+장태산!L14+수목원!L14+중구!L14+서구!L14+유성구!L14+대덕구!L14)</f>
        <v>0</v>
      </c>
      <c r="M14" s="57">
        <f>SUM(본청!M14+공원!M14+장태산!M14+수목원!M14+중구!M14+서구!M14+유성구!M14+대덕구!M14)</f>
        <v>0</v>
      </c>
      <c r="N14" s="55">
        <f>SUM(본청!N14+공원!N14+장태산!N14+수목원!N14+중구!N14+서구!N14+유성구!N14+대덕구!N14)</f>
        <v>28.256</v>
      </c>
      <c r="O14" s="58">
        <f t="shared" si="4"/>
        <v>15.75</v>
      </c>
      <c r="P14" s="59">
        <f>SUM(본청!P14+공원!P14+장태산!P14+수목원!P14+중구!P14+서구!P14+유성구!P14+대덕구!P14)</f>
        <v>13</v>
      </c>
      <c r="Q14" s="60">
        <f>SUM(본청!Q14+공원!Q14+장태산!Q14+수목원!Q14+중구!Q14+서구!Q14+유성구!Q14+대덕구!Q14)</f>
        <v>2.75</v>
      </c>
      <c r="R14" s="61">
        <f t="shared" si="5"/>
        <v>7.875</v>
      </c>
      <c r="S14" s="59">
        <f>SUM(본청!S14+공원!S14+장태산!S14+수목원!S14+중구!S14+서구!S14+유성구!S14+대덕구!S14)</f>
        <v>6.5</v>
      </c>
      <c r="T14" s="60">
        <f>SUM(본청!T14+공원!T14+장태산!T14+수목원!T14+중구!T14+서구!T14+유성구!T14+대덕구!T14)</f>
        <v>1.375</v>
      </c>
      <c r="U14" s="61">
        <f t="shared" si="6"/>
        <v>7.875</v>
      </c>
      <c r="V14" s="59">
        <f>SUM(본청!V14+공원!V14+장태산!V14+수목원!V14+중구!V14+서구!V14+유성구!V14+대덕구!V14)</f>
        <v>6.5</v>
      </c>
      <c r="W14" s="62">
        <f>SUM(본청!W14+공원!W14+장태산!W14+수목원!W14+중구!W14+서구!W14+유성구!W14+대덕구!W14)</f>
        <v>1.375</v>
      </c>
      <c r="X14" s="15"/>
    </row>
  </sheetData>
  <mergeCells count="23">
    <mergeCell ref="A2:B2"/>
    <mergeCell ref="A3:C3"/>
    <mergeCell ref="N3:W3"/>
    <mergeCell ref="O5:Q5"/>
    <mergeCell ref="O4:W4"/>
    <mergeCell ref="J5:J6"/>
    <mergeCell ref="E4:M4"/>
    <mergeCell ref="A7:A14"/>
    <mergeCell ref="B7:B14"/>
    <mergeCell ref="D3:M3"/>
    <mergeCell ref="I5:I6"/>
    <mergeCell ref="E5:G5"/>
    <mergeCell ref="X3:X6"/>
    <mergeCell ref="A4:A6"/>
    <mergeCell ref="B4:B6"/>
    <mergeCell ref="C4:C6"/>
    <mergeCell ref="D4:D6"/>
    <mergeCell ref="H5:H6"/>
    <mergeCell ref="N4:N6"/>
    <mergeCell ref="U5:W5"/>
    <mergeCell ref="R5:T5"/>
    <mergeCell ref="K5:K6"/>
    <mergeCell ref="L5:M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4"/>
  <sheetViews>
    <sheetView view="pageBreakPreview" zoomScale="115" zoomScaleNormal="100" zoomScaleSheetLayoutView="115" workbookViewId="0">
      <pane ySplit="1" topLeftCell="A2" activePane="bottomLeft" state="frozen"/>
      <selection activeCell="C19" sqref="C19"/>
      <selection pane="bottomLeft" activeCell="C17" sqref="C17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1</v>
      </c>
      <c r="E7" s="18">
        <f>SUM(E8:E14)</f>
        <v>140</v>
      </c>
      <c r="F7" s="17">
        <f>SUM(F8:F14)</f>
        <v>111</v>
      </c>
      <c r="G7" s="17">
        <f t="shared" ref="G7:W7" si="0">SUM(G8:G14)</f>
        <v>29</v>
      </c>
      <c r="H7" s="17">
        <f t="shared" si="0"/>
        <v>1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32">
        <f t="shared" si="0"/>
        <v>0</v>
      </c>
      <c r="N7" s="48">
        <f t="shared" si="0"/>
        <v>14.256</v>
      </c>
      <c r="O7" s="48">
        <f t="shared" si="0"/>
        <v>7</v>
      </c>
      <c r="P7" s="48">
        <f t="shared" si="0"/>
        <v>5.6</v>
      </c>
      <c r="Q7" s="48">
        <f t="shared" si="0"/>
        <v>1.4</v>
      </c>
      <c r="R7" s="48">
        <f t="shared" si="0"/>
        <v>3.5</v>
      </c>
      <c r="S7" s="48">
        <f t="shared" si="0"/>
        <v>2.8</v>
      </c>
      <c r="T7" s="48">
        <f t="shared" si="0"/>
        <v>0.7</v>
      </c>
      <c r="U7" s="48">
        <f t="shared" si="0"/>
        <v>3.5</v>
      </c>
      <c r="V7" s="48">
        <f t="shared" si="0"/>
        <v>2.8</v>
      </c>
      <c r="W7" s="48">
        <f t="shared" si="0"/>
        <v>0.7</v>
      </c>
      <c r="X7" s="19"/>
    </row>
    <row r="8" spans="1:24" s="6" customFormat="1" ht="18.75" customHeight="1">
      <c r="A8" s="241"/>
      <c r="B8" s="243"/>
      <c r="C8" s="12" t="s">
        <v>14</v>
      </c>
      <c r="D8" s="128"/>
      <c r="E8" s="122">
        <f>SUM(F8:G8)</f>
        <v>0</v>
      </c>
      <c r="F8" s="123"/>
      <c r="G8" s="120"/>
      <c r="H8" s="121"/>
      <c r="I8" s="120"/>
      <c r="J8" s="125"/>
      <c r="K8" s="125"/>
      <c r="L8" s="120"/>
      <c r="M8" s="125"/>
      <c r="N8" s="49"/>
      <c r="O8" s="64">
        <f>SUM(R8+U8)</f>
        <v>0</v>
      </c>
      <c r="P8" s="64">
        <f t="shared" ref="P8:Q8" si="1">SUM(S8+V8)</f>
        <v>0</v>
      </c>
      <c r="Q8" s="64">
        <f t="shared" si="1"/>
        <v>0</v>
      </c>
      <c r="R8" s="58">
        <f>SUM(S8:T8)</f>
        <v>0</v>
      </c>
      <c r="S8" s="61"/>
      <c r="T8" s="65"/>
      <c r="U8" s="58">
        <f>SUM(V8:W8)</f>
        <v>0</v>
      </c>
      <c r="V8" s="61"/>
      <c r="W8" s="66"/>
      <c r="X8" s="14"/>
    </row>
    <row r="9" spans="1:24" s="6" customFormat="1" ht="18.75" customHeight="1">
      <c r="A9" s="241"/>
      <c r="B9" s="243"/>
      <c r="C9" s="12" t="s">
        <v>15</v>
      </c>
      <c r="D9" s="128"/>
      <c r="E9" s="122">
        <f t="shared" ref="E9:E14" si="2">SUM(F9:G9)</f>
        <v>0</v>
      </c>
      <c r="F9" s="123"/>
      <c r="G9" s="120"/>
      <c r="H9" s="169"/>
      <c r="I9" s="168"/>
      <c r="J9" s="172"/>
      <c r="K9" s="172"/>
      <c r="L9" s="168"/>
      <c r="M9" s="172"/>
      <c r="N9" s="49"/>
      <c r="O9" s="64">
        <f t="shared" ref="O9:O14" si="3">SUM(R9+U9)</f>
        <v>0</v>
      </c>
      <c r="P9" s="64">
        <f t="shared" ref="P9:P14" si="4">SUM(S9+V9)</f>
        <v>0</v>
      </c>
      <c r="Q9" s="64">
        <f t="shared" ref="Q9:Q14" si="5">SUM(T9+W9)</f>
        <v>0</v>
      </c>
      <c r="R9" s="58">
        <f t="shared" ref="R9:R14" si="6">SUM(S9:T9)</f>
        <v>0</v>
      </c>
      <c r="S9" s="61"/>
      <c r="T9" s="65"/>
      <c r="U9" s="58">
        <f t="shared" ref="U9:U14" si="7">SUM(V9:W9)</f>
        <v>0</v>
      </c>
      <c r="V9" s="61"/>
      <c r="W9" s="66"/>
      <c r="X9" s="14"/>
    </row>
    <row r="10" spans="1:24" s="6" customFormat="1" ht="18.75" customHeight="1">
      <c r="A10" s="241"/>
      <c r="B10" s="243"/>
      <c r="C10" s="12" t="s">
        <v>28</v>
      </c>
      <c r="D10" s="128"/>
      <c r="E10" s="122">
        <f t="shared" si="2"/>
        <v>0</v>
      </c>
      <c r="F10" s="123"/>
      <c r="G10" s="120"/>
      <c r="H10" s="169"/>
      <c r="I10" s="168"/>
      <c r="J10" s="172"/>
      <c r="K10" s="172"/>
      <c r="L10" s="168"/>
      <c r="M10" s="172"/>
      <c r="N10" s="49"/>
      <c r="O10" s="64">
        <f t="shared" si="3"/>
        <v>0</v>
      </c>
      <c r="P10" s="64">
        <f t="shared" si="4"/>
        <v>0</v>
      </c>
      <c r="Q10" s="64">
        <f t="shared" si="5"/>
        <v>0</v>
      </c>
      <c r="R10" s="58">
        <f t="shared" si="6"/>
        <v>0</v>
      </c>
      <c r="S10" s="61"/>
      <c r="T10" s="65"/>
      <c r="U10" s="58">
        <f t="shared" si="7"/>
        <v>0</v>
      </c>
      <c r="V10" s="61"/>
      <c r="W10" s="66"/>
      <c r="X10" s="14"/>
    </row>
    <row r="11" spans="1:24" s="6" customFormat="1" ht="18.75" customHeight="1">
      <c r="A11" s="241"/>
      <c r="B11" s="243"/>
      <c r="C11" s="12" t="s">
        <v>16</v>
      </c>
      <c r="D11" s="128"/>
      <c r="E11" s="122">
        <f t="shared" si="2"/>
        <v>0</v>
      </c>
      <c r="F11" s="123"/>
      <c r="G11" s="120"/>
      <c r="H11" s="169"/>
      <c r="I11" s="168"/>
      <c r="J11" s="172"/>
      <c r="K11" s="172"/>
      <c r="L11" s="168"/>
      <c r="M11" s="172"/>
      <c r="N11" s="49"/>
      <c r="O11" s="64">
        <f t="shared" si="3"/>
        <v>0</v>
      </c>
      <c r="P11" s="64">
        <f t="shared" si="4"/>
        <v>0</v>
      </c>
      <c r="Q11" s="64">
        <f t="shared" si="5"/>
        <v>0</v>
      </c>
      <c r="R11" s="58">
        <f t="shared" si="6"/>
        <v>0</v>
      </c>
      <c r="S11" s="61"/>
      <c r="T11" s="65"/>
      <c r="U11" s="58">
        <f t="shared" si="7"/>
        <v>0</v>
      </c>
      <c r="V11" s="61"/>
      <c r="W11" s="66"/>
      <c r="X11" s="14"/>
    </row>
    <row r="12" spans="1:24" s="6" customFormat="1" ht="18.75" customHeight="1">
      <c r="A12" s="241"/>
      <c r="B12" s="243"/>
      <c r="C12" s="12" t="s">
        <v>17</v>
      </c>
      <c r="D12" s="128"/>
      <c r="E12" s="122">
        <f t="shared" si="2"/>
        <v>0</v>
      </c>
      <c r="F12" s="123"/>
      <c r="G12" s="120"/>
      <c r="H12" s="169"/>
      <c r="I12" s="168"/>
      <c r="J12" s="172"/>
      <c r="K12" s="172"/>
      <c r="L12" s="168"/>
      <c r="M12" s="172"/>
      <c r="N12" s="49"/>
      <c r="O12" s="64">
        <f t="shared" si="3"/>
        <v>0</v>
      </c>
      <c r="P12" s="64">
        <f t="shared" si="4"/>
        <v>0</v>
      </c>
      <c r="Q12" s="64">
        <f t="shared" si="5"/>
        <v>0</v>
      </c>
      <c r="R12" s="58">
        <f t="shared" si="6"/>
        <v>0</v>
      </c>
      <c r="S12" s="61"/>
      <c r="T12" s="65"/>
      <c r="U12" s="58">
        <f t="shared" si="7"/>
        <v>0</v>
      </c>
      <c r="V12" s="61"/>
      <c r="W12" s="66"/>
      <c r="X12" s="14"/>
    </row>
    <row r="13" spans="1:24" s="6" customFormat="1" ht="18.75" customHeight="1">
      <c r="A13" s="241"/>
      <c r="B13" s="243"/>
      <c r="C13" s="12" t="s">
        <v>18</v>
      </c>
      <c r="D13" s="128">
        <v>1</v>
      </c>
      <c r="E13" s="122">
        <f t="shared" si="2"/>
        <v>140</v>
      </c>
      <c r="F13" s="123">
        <v>111</v>
      </c>
      <c r="G13" s="120">
        <v>29</v>
      </c>
      <c r="H13" s="169">
        <v>1</v>
      </c>
      <c r="I13" s="168">
        <v>1</v>
      </c>
      <c r="J13" s="172"/>
      <c r="K13" s="172"/>
      <c r="L13" s="168"/>
      <c r="M13" s="172"/>
      <c r="N13" s="49">
        <v>14.256</v>
      </c>
      <c r="O13" s="210">
        <f t="shared" ref="O13" si="8">SUM(R13+U13)</f>
        <v>7</v>
      </c>
      <c r="P13" s="210">
        <f t="shared" ref="P13" si="9">SUM(S13+V13)</f>
        <v>5.6</v>
      </c>
      <c r="Q13" s="210">
        <f t="shared" ref="Q13" si="10">SUM(T13+W13)</f>
        <v>1.4</v>
      </c>
      <c r="R13" s="58">
        <f t="shared" si="6"/>
        <v>3.5</v>
      </c>
      <c r="S13" s="61">
        <v>2.8</v>
      </c>
      <c r="T13" s="65">
        <v>0.7</v>
      </c>
      <c r="U13" s="58">
        <f t="shared" si="7"/>
        <v>3.5</v>
      </c>
      <c r="V13" s="61">
        <v>2.8</v>
      </c>
      <c r="W13" s="66">
        <v>0.7</v>
      </c>
      <c r="X13" s="14"/>
    </row>
    <row r="14" spans="1:24" s="6" customFormat="1" ht="18.75" customHeight="1" thickBot="1">
      <c r="A14" s="242"/>
      <c r="B14" s="244"/>
      <c r="C14" s="13" t="s">
        <v>34</v>
      </c>
      <c r="D14" s="129"/>
      <c r="E14" s="122">
        <f t="shared" si="2"/>
        <v>0</v>
      </c>
      <c r="F14" s="124"/>
      <c r="G14" s="126"/>
      <c r="H14" s="173"/>
      <c r="I14" s="174"/>
      <c r="J14" s="175"/>
      <c r="K14" s="175"/>
      <c r="L14" s="174"/>
      <c r="M14" s="175"/>
      <c r="N14" s="52"/>
      <c r="O14" s="64">
        <f t="shared" si="3"/>
        <v>0</v>
      </c>
      <c r="P14" s="64">
        <f t="shared" si="4"/>
        <v>0</v>
      </c>
      <c r="Q14" s="64">
        <f t="shared" si="5"/>
        <v>0</v>
      </c>
      <c r="R14" s="58">
        <f t="shared" si="6"/>
        <v>0</v>
      </c>
      <c r="S14" s="63"/>
      <c r="T14" s="67"/>
      <c r="U14" s="58">
        <f t="shared" si="7"/>
        <v>0</v>
      </c>
      <c r="V14" s="63"/>
      <c r="W14" s="68"/>
      <c r="X14" s="15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6"/>
  <sheetViews>
    <sheetView view="pageBreakPreview" zoomScale="115" zoomScaleNormal="100" zoomScaleSheetLayoutView="115" workbookViewId="0">
      <pane ySplit="1" topLeftCell="A2" activePane="bottomLeft" state="frozen"/>
      <selection activeCell="C19" sqref="C19"/>
      <selection pane="bottomLeft" activeCell="F22" sqref="F22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38</v>
      </c>
      <c r="S5" s="234"/>
      <c r="T5" s="235"/>
      <c r="U5" s="231" t="s">
        <v>39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40</v>
      </c>
      <c r="B7" s="243" t="s">
        <v>19</v>
      </c>
      <c r="C7" s="16" t="s">
        <v>13</v>
      </c>
      <c r="D7" s="127">
        <f>SUM(D8:D14)</f>
        <v>3</v>
      </c>
      <c r="E7" s="18">
        <f>SUM(E8:E14)</f>
        <v>293</v>
      </c>
      <c r="F7" s="17">
        <f>SUM(F8:F14)</f>
        <v>258</v>
      </c>
      <c r="G7" s="17">
        <f t="shared" ref="G7:W7" si="0">SUM(G8:G14)</f>
        <v>35</v>
      </c>
      <c r="H7" s="17">
        <f t="shared" si="0"/>
        <v>3</v>
      </c>
      <c r="I7" s="17">
        <f t="shared" si="0"/>
        <v>3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42.768000000000001</v>
      </c>
      <c r="O7" s="48">
        <f t="shared" si="0"/>
        <v>27.4</v>
      </c>
      <c r="P7" s="48">
        <f t="shared" si="0"/>
        <v>17.8</v>
      </c>
      <c r="Q7" s="48">
        <f t="shared" si="0"/>
        <v>9.6</v>
      </c>
      <c r="R7" s="48">
        <f t="shared" si="0"/>
        <v>13.7</v>
      </c>
      <c r="S7" s="48">
        <f t="shared" si="0"/>
        <v>8.9</v>
      </c>
      <c r="T7" s="48">
        <f t="shared" si="0"/>
        <v>4.8</v>
      </c>
      <c r="U7" s="48">
        <f t="shared" si="0"/>
        <v>13.7</v>
      </c>
      <c r="V7" s="48">
        <f t="shared" si="0"/>
        <v>8.9</v>
      </c>
      <c r="W7" s="48">
        <f t="shared" si="0"/>
        <v>4.8</v>
      </c>
      <c r="X7" s="19"/>
    </row>
    <row r="8" spans="1:24" s="6" customFormat="1" ht="18.75" customHeight="1">
      <c r="A8" s="241"/>
      <c r="B8" s="243"/>
      <c r="C8" s="12" t="s">
        <v>14</v>
      </c>
      <c r="D8" s="118">
        <v>2</v>
      </c>
      <c r="E8" s="114">
        <f>SUM(F8:G8)</f>
        <v>196</v>
      </c>
      <c r="F8" s="171">
        <v>172</v>
      </c>
      <c r="G8" s="168">
        <v>24</v>
      </c>
      <c r="H8" s="169">
        <v>2</v>
      </c>
      <c r="I8" s="168">
        <v>2</v>
      </c>
      <c r="J8" s="172"/>
      <c r="K8" s="172">
        <v>1</v>
      </c>
      <c r="L8" s="168"/>
      <c r="M8" s="172"/>
      <c r="N8" s="49">
        <v>28.512</v>
      </c>
      <c r="O8" s="64">
        <f>SUM(R8+U8)</f>
        <v>18.399999999999999</v>
      </c>
      <c r="P8" s="64">
        <f t="shared" ref="P8:Q8" si="1">SUM(S8+V8)</f>
        <v>11.8</v>
      </c>
      <c r="Q8" s="64">
        <f t="shared" si="1"/>
        <v>6.6</v>
      </c>
      <c r="R8" s="58">
        <f>SUM(S8:T8)</f>
        <v>9.1999999999999993</v>
      </c>
      <c r="S8" s="61">
        <v>5.9</v>
      </c>
      <c r="T8" s="65">
        <v>3.3</v>
      </c>
      <c r="U8" s="58">
        <f>SUM(V8:W8)</f>
        <v>9.1999999999999993</v>
      </c>
      <c r="V8" s="61">
        <v>5.9</v>
      </c>
      <c r="W8" s="66">
        <v>3.3</v>
      </c>
      <c r="X8" s="14"/>
    </row>
    <row r="9" spans="1:24" s="6" customFormat="1" ht="18.75" customHeight="1">
      <c r="A9" s="241"/>
      <c r="B9" s="243"/>
      <c r="C9" s="12" t="s">
        <v>15</v>
      </c>
      <c r="D9" s="118"/>
      <c r="E9" s="122">
        <f t="shared" ref="E9:E14" si="2">SUM(F9:G9)</f>
        <v>0</v>
      </c>
      <c r="F9" s="115"/>
      <c r="G9" s="113"/>
      <c r="H9" s="163"/>
      <c r="I9" s="162"/>
      <c r="J9" s="164"/>
      <c r="K9" s="164"/>
      <c r="L9" s="162"/>
      <c r="M9" s="164"/>
      <c r="N9" s="49"/>
      <c r="O9" s="64">
        <f t="shared" ref="O9:O14" si="3">SUM(R9+U9)</f>
        <v>0</v>
      </c>
      <c r="P9" s="64">
        <f t="shared" ref="P9:P14" si="4">SUM(S9+V9)</f>
        <v>0</v>
      </c>
      <c r="Q9" s="64">
        <f t="shared" ref="Q9:Q14" si="5">SUM(T9+W9)</f>
        <v>0</v>
      </c>
      <c r="R9" s="58">
        <f t="shared" ref="R9:R14" si="6">SUM(S9:T9)</f>
        <v>0</v>
      </c>
      <c r="S9" s="61"/>
      <c r="T9" s="65"/>
      <c r="U9" s="58">
        <f t="shared" ref="U9:U14" si="7">SUM(V9:W9)</f>
        <v>0</v>
      </c>
      <c r="V9" s="61"/>
      <c r="W9" s="66"/>
      <c r="X9" s="14"/>
    </row>
    <row r="10" spans="1:24" s="6" customFormat="1" ht="18.75" customHeight="1">
      <c r="A10" s="241"/>
      <c r="B10" s="243"/>
      <c r="C10" s="12" t="s">
        <v>28</v>
      </c>
      <c r="D10" s="118">
        <v>1</v>
      </c>
      <c r="E10" s="122">
        <f t="shared" si="2"/>
        <v>97</v>
      </c>
      <c r="F10" s="171">
        <v>86</v>
      </c>
      <c r="G10" s="168">
        <v>11</v>
      </c>
      <c r="H10" s="169">
        <v>1</v>
      </c>
      <c r="I10" s="168">
        <v>1</v>
      </c>
      <c r="J10" s="172"/>
      <c r="K10" s="172"/>
      <c r="L10" s="168"/>
      <c r="M10" s="172"/>
      <c r="N10" s="49">
        <v>14.256</v>
      </c>
      <c r="O10" s="64">
        <f t="shared" si="3"/>
        <v>9</v>
      </c>
      <c r="P10" s="64">
        <f t="shared" si="4"/>
        <v>6</v>
      </c>
      <c r="Q10" s="64">
        <f t="shared" si="5"/>
        <v>3</v>
      </c>
      <c r="R10" s="58">
        <f t="shared" si="6"/>
        <v>4.5</v>
      </c>
      <c r="S10" s="61">
        <v>3</v>
      </c>
      <c r="T10" s="65">
        <v>1.5</v>
      </c>
      <c r="U10" s="58">
        <f t="shared" si="7"/>
        <v>4.5</v>
      </c>
      <c r="V10" s="61">
        <v>3</v>
      </c>
      <c r="W10" s="66">
        <v>1.5</v>
      </c>
      <c r="X10" s="14"/>
    </row>
    <row r="11" spans="1:24" s="6" customFormat="1" ht="18.75" customHeight="1">
      <c r="A11" s="241"/>
      <c r="B11" s="243"/>
      <c r="C11" s="12" t="s">
        <v>16</v>
      </c>
      <c r="D11" s="118"/>
      <c r="E11" s="122">
        <f t="shared" si="2"/>
        <v>0</v>
      </c>
      <c r="F11" s="115"/>
      <c r="G11" s="113"/>
      <c r="H11" s="163"/>
      <c r="I11" s="162"/>
      <c r="J11" s="164"/>
      <c r="K11" s="164"/>
      <c r="L11" s="162"/>
      <c r="M11" s="164"/>
      <c r="N11" s="49"/>
      <c r="O11" s="64">
        <f t="shared" si="3"/>
        <v>0</v>
      </c>
      <c r="P11" s="64">
        <f t="shared" si="4"/>
        <v>0</v>
      </c>
      <c r="Q11" s="64">
        <f t="shared" si="5"/>
        <v>0</v>
      </c>
      <c r="R11" s="58">
        <f t="shared" si="6"/>
        <v>0</v>
      </c>
      <c r="S11" s="61"/>
      <c r="T11" s="65"/>
      <c r="U11" s="58">
        <f t="shared" si="7"/>
        <v>0</v>
      </c>
      <c r="V11" s="61"/>
      <c r="W11" s="66"/>
      <c r="X11" s="14"/>
    </row>
    <row r="12" spans="1:24" s="6" customFormat="1" ht="18.75" customHeight="1">
      <c r="A12" s="241"/>
      <c r="B12" s="243"/>
      <c r="C12" s="12" t="s">
        <v>17</v>
      </c>
      <c r="D12" s="118"/>
      <c r="E12" s="122">
        <f t="shared" si="2"/>
        <v>0</v>
      </c>
      <c r="F12" s="115"/>
      <c r="G12" s="113"/>
      <c r="H12" s="163"/>
      <c r="I12" s="162"/>
      <c r="J12" s="164"/>
      <c r="K12" s="164"/>
      <c r="L12" s="162"/>
      <c r="M12" s="164"/>
      <c r="N12" s="49"/>
      <c r="O12" s="64">
        <f t="shared" si="3"/>
        <v>0</v>
      </c>
      <c r="P12" s="64">
        <f t="shared" si="4"/>
        <v>0</v>
      </c>
      <c r="Q12" s="64">
        <f t="shared" si="5"/>
        <v>0</v>
      </c>
      <c r="R12" s="58">
        <f t="shared" si="6"/>
        <v>0</v>
      </c>
      <c r="S12" s="61"/>
      <c r="T12" s="65"/>
      <c r="U12" s="58">
        <f t="shared" si="7"/>
        <v>0</v>
      </c>
      <c r="V12" s="61"/>
      <c r="W12" s="66"/>
      <c r="X12" s="14"/>
    </row>
    <row r="13" spans="1:24" s="6" customFormat="1" ht="18.75" customHeight="1">
      <c r="A13" s="241"/>
      <c r="B13" s="243"/>
      <c r="C13" s="12" t="s">
        <v>18</v>
      </c>
      <c r="D13" s="118"/>
      <c r="E13" s="122">
        <f t="shared" si="2"/>
        <v>0</v>
      </c>
      <c r="F13" s="115"/>
      <c r="G13" s="113"/>
      <c r="H13" s="163"/>
      <c r="I13" s="162"/>
      <c r="J13" s="164"/>
      <c r="K13" s="164"/>
      <c r="L13" s="162"/>
      <c r="M13" s="164"/>
      <c r="N13" s="49"/>
      <c r="O13" s="64">
        <f t="shared" si="3"/>
        <v>0</v>
      </c>
      <c r="P13" s="64">
        <f t="shared" si="4"/>
        <v>0</v>
      </c>
      <c r="Q13" s="64">
        <f t="shared" si="5"/>
        <v>0</v>
      </c>
      <c r="R13" s="58">
        <f t="shared" si="6"/>
        <v>0</v>
      </c>
      <c r="S13" s="61"/>
      <c r="T13" s="65"/>
      <c r="U13" s="58">
        <f t="shared" si="7"/>
        <v>0</v>
      </c>
      <c r="V13" s="61"/>
      <c r="W13" s="66"/>
      <c r="X13" s="14"/>
    </row>
    <row r="14" spans="1:24" s="6" customFormat="1" ht="18.75" customHeight="1" thickBot="1">
      <c r="A14" s="242"/>
      <c r="B14" s="244"/>
      <c r="C14" s="13" t="s">
        <v>34</v>
      </c>
      <c r="D14" s="119"/>
      <c r="E14" s="122">
        <f t="shared" si="2"/>
        <v>0</v>
      </c>
      <c r="F14" s="116"/>
      <c r="G14" s="117"/>
      <c r="H14" s="165"/>
      <c r="I14" s="166"/>
      <c r="J14" s="167"/>
      <c r="K14" s="167"/>
      <c r="L14" s="166"/>
      <c r="M14" s="167"/>
      <c r="N14" s="52"/>
      <c r="O14" s="64">
        <f t="shared" si="3"/>
        <v>0</v>
      </c>
      <c r="P14" s="64">
        <f t="shared" si="4"/>
        <v>0</v>
      </c>
      <c r="Q14" s="64">
        <f t="shared" si="5"/>
        <v>0</v>
      </c>
      <c r="R14" s="58">
        <f t="shared" si="6"/>
        <v>0</v>
      </c>
      <c r="S14" s="63"/>
      <c r="T14" s="67"/>
      <c r="U14" s="58">
        <f t="shared" si="7"/>
        <v>0</v>
      </c>
      <c r="V14" s="63"/>
      <c r="W14" s="68"/>
      <c r="X14" s="15"/>
    </row>
    <row r="16" spans="1:24">
      <c r="D16" s="183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6"/>
  <sheetViews>
    <sheetView view="pageBreakPreview" zoomScale="115" zoomScaleNormal="100" zoomScaleSheetLayoutView="115" workbookViewId="0">
      <pane ySplit="1" topLeftCell="A2" activePane="bottomLeft" state="frozen"/>
      <selection activeCell="C19" sqref="C19"/>
      <selection pane="bottomLeft" activeCell="G11" sqref="G11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3</v>
      </c>
      <c r="E7" s="18">
        <f>SUM(E8:E14)</f>
        <v>308</v>
      </c>
      <c r="F7" s="17">
        <f>SUM(F8:F14)</f>
        <v>247</v>
      </c>
      <c r="G7" s="17">
        <f t="shared" ref="G7:W7" si="0">SUM(G8:G14)</f>
        <v>61</v>
      </c>
      <c r="H7" s="17">
        <f t="shared" si="0"/>
        <v>3</v>
      </c>
      <c r="I7" s="17">
        <f t="shared" si="0"/>
        <v>2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42.768000000000001</v>
      </c>
      <c r="O7" s="48">
        <f t="shared" si="0"/>
        <v>20.8</v>
      </c>
      <c r="P7" s="48">
        <f t="shared" si="0"/>
        <v>14.8</v>
      </c>
      <c r="Q7" s="48">
        <f t="shared" si="0"/>
        <v>6</v>
      </c>
      <c r="R7" s="48">
        <f t="shared" si="0"/>
        <v>10.4</v>
      </c>
      <c r="S7" s="48">
        <f t="shared" si="0"/>
        <v>7.4</v>
      </c>
      <c r="T7" s="48">
        <f t="shared" si="0"/>
        <v>3</v>
      </c>
      <c r="U7" s="48">
        <f t="shared" si="0"/>
        <v>10.4</v>
      </c>
      <c r="V7" s="48">
        <f t="shared" si="0"/>
        <v>7.4</v>
      </c>
      <c r="W7" s="48">
        <f t="shared" si="0"/>
        <v>3</v>
      </c>
      <c r="X7" s="19"/>
    </row>
    <row r="8" spans="1:24" s="6" customFormat="1" ht="18.75" customHeight="1">
      <c r="A8" s="241"/>
      <c r="B8" s="243"/>
      <c r="C8" s="12" t="s">
        <v>14</v>
      </c>
      <c r="D8" s="128">
        <v>2</v>
      </c>
      <c r="E8" s="170">
        <f t="shared" ref="E8" si="1">SUM(F8:G8)</f>
        <v>207</v>
      </c>
      <c r="F8" s="186">
        <v>166</v>
      </c>
      <c r="G8" s="184">
        <v>41</v>
      </c>
      <c r="H8" s="185">
        <v>2</v>
      </c>
      <c r="I8" s="184">
        <v>2</v>
      </c>
      <c r="J8" s="172"/>
      <c r="K8" s="172">
        <v>1</v>
      </c>
      <c r="L8" s="168"/>
      <c r="M8" s="172"/>
      <c r="N8" s="49">
        <v>28.512</v>
      </c>
      <c r="O8" s="64">
        <f>SUM(R8+U8)</f>
        <v>14</v>
      </c>
      <c r="P8" s="64">
        <f t="shared" ref="P8:Q8" si="2">SUM(S8+V8)</f>
        <v>10</v>
      </c>
      <c r="Q8" s="64">
        <f t="shared" si="2"/>
        <v>4</v>
      </c>
      <c r="R8" s="58">
        <f>SUM(S8:T8)</f>
        <v>7</v>
      </c>
      <c r="S8" s="61">
        <v>5</v>
      </c>
      <c r="T8" s="65">
        <v>2</v>
      </c>
      <c r="U8" s="58">
        <f>SUM(V8:W8)</f>
        <v>7</v>
      </c>
      <c r="V8" s="61">
        <v>5</v>
      </c>
      <c r="W8" s="66">
        <v>2</v>
      </c>
      <c r="X8" s="14"/>
    </row>
    <row r="9" spans="1:24" s="6" customFormat="1" ht="18.75" customHeight="1">
      <c r="A9" s="241"/>
      <c r="B9" s="243"/>
      <c r="C9" s="12" t="s">
        <v>15</v>
      </c>
      <c r="D9" s="111"/>
      <c r="E9" s="122">
        <f t="shared" ref="E9:E14" si="3">SUM(F9:G9)</f>
        <v>0</v>
      </c>
      <c r="F9" s="186"/>
      <c r="G9" s="184"/>
      <c r="H9" s="185"/>
      <c r="I9" s="184"/>
      <c r="J9" s="158"/>
      <c r="K9" s="158"/>
      <c r="L9" s="156"/>
      <c r="M9" s="158"/>
      <c r="N9" s="49"/>
      <c r="O9" s="64">
        <f t="shared" ref="O9:O14" si="4">SUM(R9+U9)</f>
        <v>0</v>
      </c>
      <c r="P9" s="64">
        <f t="shared" ref="P9:P14" si="5">SUM(S9+V9)</f>
        <v>0</v>
      </c>
      <c r="Q9" s="64">
        <f t="shared" ref="Q9:Q14" si="6">SUM(T9+W9)</f>
        <v>0</v>
      </c>
      <c r="R9" s="58">
        <f t="shared" ref="R9:R14" si="7">SUM(S9:T9)</f>
        <v>0</v>
      </c>
      <c r="S9" s="61"/>
      <c r="T9" s="65"/>
      <c r="U9" s="58">
        <f t="shared" ref="U9:U14" si="8">SUM(V9:W9)</f>
        <v>0</v>
      </c>
      <c r="V9" s="61"/>
      <c r="W9" s="66"/>
      <c r="X9" s="14"/>
    </row>
    <row r="10" spans="1:24" s="6" customFormat="1" ht="18.75" customHeight="1">
      <c r="A10" s="241"/>
      <c r="B10" s="243"/>
      <c r="C10" s="12" t="s">
        <v>28</v>
      </c>
      <c r="D10" s="111">
        <v>1</v>
      </c>
      <c r="E10" s="122">
        <f t="shared" si="3"/>
        <v>101</v>
      </c>
      <c r="F10" s="186">
        <v>81</v>
      </c>
      <c r="G10" s="184">
        <v>20</v>
      </c>
      <c r="H10" s="185">
        <v>1</v>
      </c>
      <c r="I10" s="184"/>
      <c r="J10" s="172"/>
      <c r="K10" s="172"/>
      <c r="L10" s="168"/>
      <c r="M10" s="172"/>
      <c r="N10" s="49">
        <v>14.256</v>
      </c>
      <c r="O10" s="64">
        <f t="shared" si="4"/>
        <v>6.8</v>
      </c>
      <c r="P10" s="64">
        <f t="shared" si="5"/>
        <v>4.8</v>
      </c>
      <c r="Q10" s="64">
        <f t="shared" si="6"/>
        <v>2</v>
      </c>
      <c r="R10" s="58">
        <f t="shared" si="7"/>
        <v>3.4</v>
      </c>
      <c r="S10" s="61">
        <v>2.4</v>
      </c>
      <c r="T10" s="65">
        <v>1</v>
      </c>
      <c r="U10" s="58">
        <f t="shared" si="8"/>
        <v>3.4</v>
      </c>
      <c r="V10" s="61">
        <v>2.4</v>
      </c>
      <c r="W10" s="66">
        <v>1</v>
      </c>
      <c r="X10" s="14"/>
    </row>
    <row r="11" spans="1:24" s="6" customFormat="1" ht="18.75" customHeight="1">
      <c r="A11" s="241"/>
      <c r="B11" s="243"/>
      <c r="C11" s="12" t="s">
        <v>16</v>
      </c>
      <c r="D11" s="111"/>
      <c r="E11" s="122">
        <f t="shared" si="3"/>
        <v>0</v>
      </c>
      <c r="F11" s="108"/>
      <c r="G11" s="107"/>
      <c r="H11" s="157"/>
      <c r="I11" s="156"/>
      <c r="J11" s="158"/>
      <c r="K11" s="158"/>
      <c r="L11" s="156"/>
      <c r="M11" s="158"/>
      <c r="N11" s="49"/>
      <c r="O11" s="64">
        <f t="shared" si="4"/>
        <v>0</v>
      </c>
      <c r="P11" s="64">
        <f t="shared" si="5"/>
        <v>0</v>
      </c>
      <c r="Q11" s="64">
        <f t="shared" si="6"/>
        <v>0</v>
      </c>
      <c r="R11" s="58">
        <f t="shared" si="7"/>
        <v>0</v>
      </c>
      <c r="S11" s="61"/>
      <c r="T11" s="65"/>
      <c r="U11" s="58">
        <f t="shared" si="8"/>
        <v>0</v>
      </c>
      <c r="V11" s="61"/>
      <c r="W11" s="66"/>
      <c r="X11" s="14"/>
    </row>
    <row r="12" spans="1:24" s="6" customFormat="1" ht="18.75" customHeight="1">
      <c r="A12" s="241"/>
      <c r="B12" s="243"/>
      <c r="C12" s="12" t="s">
        <v>17</v>
      </c>
      <c r="D12" s="111"/>
      <c r="E12" s="122">
        <f t="shared" si="3"/>
        <v>0</v>
      </c>
      <c r="F12" s="108"/>
      <c r="G12" s="107"/>
      <c r="H12" s="157"/>
      <c r="I12" s="156"/>
      <c r="J12" s="158"/>
      <c r="K12" s="158"/>
      <c r="L12" s="156"/>
      <c r="M12" s="158"/>
      <c r="N12" s="49"/>
      <c r="O12" s="64">
        <f t="shared" si="4"/>
        <v>0</v>
      </c>
      <c r="P12" s="64">
        <f t="shared" si="5"/>
        <v>0</v>
      </c>
      <c r="Q12" s="64">
        <f t="shared" si="6"/>
        <v>0</v>
      </c>
      <c r="R12" s="58">
        <f t="shared" si="7"/>
        <v>0</v>
      </c>
      <c r="S12" s="61"/>
      <c r="T12" s="65"/>
      <c r="U12" s="58">
        <f t="shared" si="8"/>
        <v>0</v>
      </c>
      <c r="V12" s="61"/>
      <c r="W12" s="66"/>
      <c r="X12" s="14"/>
    </row>
    <row r="13" spans="1:24" s="6" customFormat="1" ht="18.75" customHeight="1">
      <c r="A13" s="241"/>
      <c r="B13" s="243"/>
      <c r="C13" s="12" t="s">
        <v>18</v>
      </c>
      <c r="D13" s="111"/>
      <c r="E13" s="122">
        <f t="shared" si="3"/>
        <v>0</v>
      </c>
      <c r="F13" s="108"/>
      <c r="G13" s="107"/>
      <c r="H13" s="157"/>
      <c r="I13" s="156"/>
      <c r="J13" s="158"/>
      <c r="K13" s="158"/>
      <c r="L13" s="156"/>
      <c r="M13" s="158"/>
      <c r="N13" s="49"/>
      <c r="O13" s="64">
        <f t="shared" si="4"/>
        <v>0</v>
      </c>
      <c r="P13" s="64">
        <f t="shared" si="5"/>
        <v>0</v>
      </c>
      <c r="Q13" s="64">
        <f t="shared" si="6"/>
        <v>0</v>
      </c>
      <c r="R13" s="58">
        <f t="shared" si="7"/>
        <v>0</v>
      </c>
      <c r="S13" s="61"/>
      <c r="T13" s="65"/>
      <c r="U13" s="58">
        <f t="shared" si="8"/>
        <v>0</v>
      </c>
      <c r="V13" s="61"/>
      <c r="W13" s="66"/>
      <c r="X13" s="14"/>
    </row>
    <row r="14" spans="1:24" s="6" customFormat="1" ht="18.75" customHeight="1" thickBot="1">
      <c r="A14" s="242"/>
      <c r="B14" s="244"/>
      <c r="C14" s="13" t="s">
        <v>34</v>
      </c>
      <c r="D14" s="112"/>
      <c r="E14" s="122">
        <f t="shared" si="3"/>
        <v>0</v>
      </c>
      <c r="F14" s="109"/>
      <c r="G14" s="110"/>
      <c r="H14" s="159"/>
      <c r="I14" s="160"/>
      <c r="J14" s="161"/>
      <c r="K14" s="161"/>
      <c r="L14" s="160"/>
      <c r="M14" s="161"/>
      <c r="N14" s="52"/>
      <c r="O14" s="64">
        <f t="shared" si="4"/>
        <v>0</v>
      </c>
      <c r="P14" s="64">
        <f t="shared" si="5"/>
        <v>0</v>
      </c>
      <c r="Q14" s="64">
        <f t="shared" si="6"/>
        <v>0</v>
      </c>
      <c r="R14" s="58">
        <f t="shared" si="7"/>
        <v>0</v>
      </c>
      <c r="S14" s="63"/>
      <c r="T14" s="67"/>
      <c r="U14" s="58">
        <f t="shared" si="8"/>
        <v>0</v>
      </c>
      <c r="V14" s="63"/>
      <c r="W14" s="68"/>
      <c r="X14" s="15"/>
    </row>
    <row r="16" spans="1:24">
      <c r="F16" s="264" t="s">
        <v>42</v>
      </c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14"/>
  <sheetViews>
    <sheetView view="pageBreakPreview" topLeftCell="I1" zoomScale="115" zoomScaleNormal="100" zoomScaleSheetLayoutView="115" workbookViewId="0">
      <pane ySplit="1" topLeftCell="A2" activePane="bottomLeft" state="frozen"/>
      <selection activeCell="C19" sqref="C19"/>
      <selection pane="bottomLeft" activeCell="O12" sqref="O12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5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5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5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5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5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5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5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5</v>
      </c>
      <c r="E7" s="18">
        <f>SUM(E8:E14)</f>
        <v>674</v>
      </c>
      <c r="F7" s="17">
        <f>SUM(F8:F14)</f>
        <v>543</v>
      </c>
      <c r="G7" s="17">
        <f t="shared" ref="G7:W7" si="0">SUM(G8:G14)</f>
        <v>131</v>
      </c>
      <c r="H7" s="17">
        <f t="shared" si="0"/>
        <v>5</v>
      </c>
      <c r="I7" s="17">
        <f t="shared" si="0"/>
        <v>4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71.28</v>
      </c>
      <c r="O7" s="48">
        <f t="shared" si="0"/>
        <v>42</v>
      </c>
      <c r="P7" s="48">
        <f t="shared" si="0"/>
        <v>34.6</v>
      </c>
      <c r="Q7" s="48">
        <f t="shared" si="0"/>
        <v>7.4</v>
      </c>
      <c r="R7" s="48">
        <f t="shared" si="0"/>
        <v>21</v>
      </c>
      <c r="S7" s="48">
        <f t="shared" si="0"/>
        <v>17.3</v>
      </c>
      <c r="T7" s="48">
        <f t="shared" si="0"/>
        <v>3.7</v>
      </c>
      <c r="U7" s="48">
        <f t="shared" si="0"/>
        <v>21</v>
      </c>
      <c r="V7" s="48">
        <f t="shared" si="0"/>
        <v>17.3</v>
      </c>
      <c r="W7" s="48">
        <f t="shared" si="0"/>
        <v>3.7</v>
      </c>
      <c r="X7" s="19"/>
    </row>
    <row r="8" spans="1:25" s="6" customFormat="1" ht="18.75" customHeight="1">
      <c r="A8" s="241"/>
      <c r="B8" s="243"/>
      <c r="C8" s="12" t="s">
        <v>14</v>
      </c>
      <c r="D8" s="128">
        <v>4</v>
      </c>
      <c r="E8" s="170">
        <f t="shared" ref="E8" si="1">SUM(F8:G8)</f>
        <v>543</v>
      </c>
      <c r="F8" s="189">
        <v>436</v>
      </c>
      <c r="G8" s="187">
        <v>107</v>
      </c>
      <c r="H8" s="188">
        <v>4</v>
      </c>
      <c r="I8" s="187">
        <v>4</v>
      </c>
      <c r="J8" s="172"/>
      <c r="K8" s="172">
        <v>1</v>
      </c>
      <c r="L8" s="168"/>
      <c r="M8" s="172"/>
      <c r="N8" s="49">
        <v>57.024000000000001</v>
      </c>
      <c r="O8" s="64">
        <f>SUM(R8+U8)</f>
        <v>33.6</v>
      </c>
      <c r="P8" s="64">
        <f t="shared" ref="P8:Q8" si="2">SUM(S8+V8)</f>
        <v>27.6</v>
      </c>
      <c r="Q8" s="64">
        <f t="shared" si="2"/>
        <v>6</v>
      </c>
      <c r="R8" s="58">
        <f>SUM(S8:T8)</f>
        <v>16.8</v>
      </c>
      <c r="S8" s="61">
        <v>13.8</v>
      </c>
      <c r="T8" s="65">
        <v>3</v>
      </c>
      <c r="U8" s="58">
        <f>SUM(V8:W8)</f>
        <v>16.8</v>
      </c>
      <c r="V8" s="61">
        <v>13.8</v>
      </c>
      <c r="W8" s="66">
        <v>3</v>
      </c>
      <c r="X8" s="53"/>
      <c r="Y8" s="263"/>
    </row>
    <row r="9" spans="1:25" s="6" customFormat="1" ht="18.75" customHeight="1">
      <c r="A9" s="241"/>
      <c r="B9" s="243"/>
      <c r="C9" s="12" t="s">
        <v>15</v>
      </c>
      <c r="D9" s="105"/>
      <c r="E9" s="122">
        <f t="shared" ref="E9:E14" si="3">SUM(F9:G9)</f>
        <v>0</v>
      </c>
      <c r="F9" s="189"/>
      <c r="G9" s="187"/>
      <c r="H9" s="188"/>
      <c r="I9" s="187"/>
      <c r="J9" s="152"/>
      <c r="K9" s="152"/>
      <c r="L9" s="150"/>
      <c r="M9" s="152"/>
      <c r="N9" s="49"/>
      <c r="O9" s="64">
        <f t="shared" ref="O9:O14" si="4">SUM(R9+U9)</f>
        <v>0</v>
      </c>
      <c r="P9" s="64">
        <f t="shared" ref="P9:P14" si="5">SUM(S9+V9)</f>
        <v>0</v>
      </c>
      <c r="Q9" s="64">
        <f t="shared" ref="Q9:Q14" si="6">SUM(T9+W9)</f>
        <v>0</v>
      </c>
      <c r="R9" s="58">
        <f t="shared" ref="R9:R14" si="7">SUM(S9:T9)</f>
        <v>0</v>
      </c>
      <c r="S9" s="61"/>
      <c r="T9" s="65"/>
      <c r="U9" s="58">
        <f t="shared" ref="U9:U14" si="8">SUM(V9:W9)</f>
        <v>0</v>
      </c>
      <c r="V9" s="61"/>
      <c r="W9" s="66"/>
      <c r="X9" s="53"/>
      <c r="Y9" s="263"/>
    </row>
    <row r="10" spans="1:25" s="6" customFormat="1" ht="18.75" customHeight="1">
      <c r="A10" s="241"/>
      <c r="B10" s="243"/>
      <c r="C10" s="12" t="s">
        <v>28</v>
      </c>
      <c r="D10" s="105"/>
      <c r="E10" s="122">
        <f t="shared" si="3"/>
        <v>0</v>
      </c>
      <c r="F10" s="189"/>
      <c r="G10" s="187"/>
      <c r="H10" s="188"/>
      <c r="I10" s="187"/>
      <c r="J10" s="152"/>
      <c r="K10" s="152"/>
      <c r="L10" s="150"/>
      <c r="M10" s="152"/>
      <c r="N10" s="49"/>
      <c r="O10" s="64">
        <f t="shared" si="4"/>
        <v>0</v>
      </c>
      <c r="P10" s="64">
        <f t="shared" si="5"/>
        <v>0</v>
      </c>
      <c r="Q10" s="64">
        <f t="shared" si="6"/>
        <v>0</v>
      </c>
      <c r="R10" s="58">
        <f t="shared" si="7"/>
        <v>0</v>
      </c>
      <c r="S10" s="61"/>
      <c r="T10" s="65"/>
      <c r="U10" s="58">
        <f t="shared" si="8"/>
        <v>0</v>
      </c>
      <c r="V10" s="61"/>
      <c r="W10" s="66"/>
      <c r="X10" s="53"/>
      <c r="Y10" s="263"/>
    </row>
    <row r="11" spans="1:25" s="6" customFormat="1" ht="18.75" customHeight="1">
      <c r="A11" s="241"/>
      <c r="B11" s="243"/>
      <c r="C11" s="12" t="s">
        <v>16</v>
      </c>
      <c r="D11" s="105"/>
      <c r="E11" s="122">
        <f t="shared" si="3"/>
        <v>0</v>
      </c>
      <c r="F11" s="189"/>
      <c r="G11" s="187"/>
      <c r="H11" s="188"/>
      <c r="I11" s="187"/>
      <c r="J11" s="152"/>
      <c r="K11" s="152"/>
      <c r="L11" s="150"/>
      <c r="M11" s="152"/>
      <c r="N11" s="49"/>
      <c r="O11" s="64">
        <f t="shared" si="4"/>
        <v>0</v>
      </c>
      <c r="P11" s="64">
        <f t="shared" si="5"/>
        <v>0</v>
      </c>
      <c r="Q11" s="64">
        <f t="shared" si="6"/>
        <v>0</v>
      </c>
      <c r="R11" s="58">
        <f t="shared" si="7"/>
        <v>0</v>
      </c>
      <c r="S11" s="61"/>
      <c r="T11" s="65"/>
      <c r="U11" s="58">
        <f t="shared" si="8"/>
        <v>0</v>
      </c>
      <c r="V11" s="61"/>
      <c r="W11" s="66"/>
      <c r="X11" s="53"/>
      <c r="Y11" s="263"/>
    </row>
    <row r="12" spans="1:25" s="6" customFormat="1" ht="18.75" customHeight="1">
      <c r="A12" s="241"/>
      <c r="B12" s="243"/>
      <c r="C12" s="12" t="s">
        <v>17</v>
      </c>
      <c r="D12" s="105">
        <v>1</v>
      </c>
      <c r="E12" s="122">
        <f t="shared" si="3"/>
        <v>131</v>
      </c>
      <c r="F12" s="189">
        <v>107</v>
      </c>
      <c r="G12" s="187">
        <v>24</v>
      </c>
      <c r="H12" s="188">
        <v>1</v>
      </c>
      <c r="I12" s="187">
        <v>0</v>
      </c>
      <c r="J12" s="152"/>
      <c r="K12" s="152"/>
      <c r="L12" s="150"/>
      <c r="M12" s="152"/>
      <c r="N12" s="49">
        <v>14.256</v>
      </c>
      <c r="O12" s="64">
        <f t="shared" si="4"/>
        <v>8.4</v>
      </c>
      <c r="P12" s="64">
        <f t="shared" si="5"/>
        <v>7</v>
      </c>
      <c r="Q12" s="64">
        <f t="shared" si="6"/>
        <v>1.4</v>
      </c>
      <c r="R12" s="58">
        <f t="shared" si="7"/>
        <v>4.2</v>
      </c>
      <c r="S12" s="61">
        <v>3.5</v>
      </c>
      <c r="T12" s="65">
        <v>0.7</v>
      </c>
      <c r="U12" s="58">
        <f t="shared" si="8"/>
        <v>4.2</v>
      </c>
      <c r="V12" s="61">
        <v>3.5</v>
      </c>
      <c r="W12" s="66">
        <v>0.7</v>
      </c>
      <c r="X12" s="53"/>
    </row>
    <row r="13" spans="1:25" s="6" customFormat="1" ht="18.75" customHeight="1">
      <c r="A13" s="241"/>
      <c r="B13" s="243"/>
      <c r="C13" s="12" t="s">
        <v>18</v>
      </c>
      <c r="D13" s="105"/>
      <c r="E13" s="122">
        <f t="shared" si="3"/>
        <v>0</v>
      </c>
      <c r="F13" s="102"/>
      <c r="G13" s="101"/>
      <c r="H13" s="151"/>
      <c r="I13" s="150"/>
      <c r="J13" s="152"/>
      <c r="K13" s="152"/>
      <c r="L13" s="150"/>
      <c r="M13" s="152"/>
      <c r="N13" s="49"/>
      <c r="O13" s="64">
        <f t="shared" si="4"/>
        <v>0</v>
      </c>
      <c r="P13" s="64">
        <f t="shared" si="5"/>
        <v>0</v>
      </c>
      <c r="Q13" s="64">
        <f t="shared" si="6"/>
        <v>0</v>
      </c>
      <c r="R13" s="58">
        <f t="shared" si="7"/>
        <v>0</v>
      </c>
      <c r="S13" s="61"/>
      <c r="T13" s="65"/>
      <c r="U13" s="58">
        <f t="shared" si="8"/>
        <v>0</v>
      </c>
      <c r="V13" s="61"/>
      <c r="W13" s="66"/>
      <c r="X13" s="53"/>
    </row>
    <row r="14" spans="1:25" s="6" customFormat="1" ht="18.75" customHeight="1" thickBot="1">
      <c r="A14" s="242"/>
      <c r="B14" s="244"/>
      <c r="C14" s="13" t="s">
        <v>34</v>
      </c>
      <c r="D14" s="106"/>
      <c r="E14" s="122">
        <f t="shared" si="3"/>
        <v>0</v>
      </c>
      <c r="F14" s="103"/>
      <c r="G14" s="104"/>
      <c r="H14" s="153"/>
      <c r="I14" s="154"/>
      <c r="J14" s="155"/>
      <c r="K14" s="155"/>
      <c r="L14" s="154"/>
      <c r="M14" s="155"/>
      <c r="N14" s="52"/>
      <c r="O14" s="64">
        <f t="shared" si="4"/>
        <v>0</v>
      </c>
      <c r="P14" s="64">
        <f t="shared" si="5"/>
        <v>0</v>
      </c>
      <c r="Q14" s="64">
        <f t="shared" si="6"/>
        <v>0</v>
      </c>
      <c r="R14" s="58">
        <f t="shared" si="7"/>
        <v>0</v>
      </c>
      <c r="S14" s="63"/>
      <c r="T14" s="67"/>
      <c r="U14" s="58">
        <f t="shared" si="8"/>
        <v>0</v>
      </c>
      <c r="V14" s="63"/>
      <c r="W14" s="68"/>
      <c r="X14" s="54"/>
    </row>
  </sheetData>
  <mergeCells count="24">
    <mergeCell ref="L5:M5"/>
    <mergeCell ref="O5:Q5"/>
    <mergeCell ref="R5:T5"/>
    <mergeCell ref="E5:G5"/>
    <mergeCell ref="H5:H6"/>
    <mergeCell ref="I5:I6"/>
    <mergeCell ref="J5:J6"/>
    <mergeCell ref="K5:K6"/>
    <mergeCell ref="Y8:Y11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  <mergeCell ref="A7:A14"/>
    <mergeCell ref="B7:B14"/>
    <mergeCell ref="N4:N6"/>
    <mergeCell ref="O4:W4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4"/>
  <sheetViews>
    <sheetView view="pageBreakPreview" topLeftCell="G1" zoomScale="115" zoomScaleNormal="100" zoomScaleSheetLayoutView="115" workbookViewId="0">
      <pane ySplit="1" topLeftCell="A2" activePane="bottomLeft" state="frozen"/>
      <selection activeCell="C19" sqref="C19"/>
      <selection pane="bottomLeft" activeCell="G14" sqref="G14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2</v>
      </c>
      <c r="E7" s="18">
        <f>SUM(E8:E14)</f>
        <v>290</v>
      </c>
      <c r="F7" s="17">
        <f>SUM(F8:F14)</f>
        <v>238</v>
      </c>
      <c r="G7" s="17">
        <f t="shared" ref="G7:W7" si="0">SUM(G8:G14)</f>
        <v>52</v>
      </c>
      <c r="H7" s="17">
        <f t="shared" si="0"/>
        <v>2</v>
      </c>
      <c r="I7" s="17">
        <f t="shared" si="0"/>
        <v>1</v>
      </c>
      <c r="J7" s="17">
        <f t="shared" si="0"/>
        <v>0</v>
      </c>
      <c r="K7" s="17">
        <f t="shared" si="0"/>
        <v>2</v>
      </c>
      <c r="L7" s="17">
        <f t="shared" si="0"/>
        <v>0</v>
      </c>
      <c r="M7" s="32">
        <f t="shared" si="0"/>
        <v>0</v>
      </c>
      <c r="N7" s="48">
        <f t="shared" si="0"/>
        <v>28</v>
      </c>
      <c r="O7" s="48">
        <f t="shared" si="0"/>
        <v>15.4</v>
      </c>
      <c r="P7" s="48">
        <f t="shared" si="0"/>
        <v>12.7</v>
      </c>
      <c r="Q7" s="48">
        <f t="shared" si="0"/>
        <v>2.7</v>
      </c>
      <c r="R7" s="48">
        <f t="shared" si="0"/>
        <v>7.7</v>
      </c>
      <c r="S7" s="48">
        <f t="shared" si="0"/>
        <v>6.35</v>
      </c>
      <c r="T7" s="48">
        <f t="shared" si="0"/>
        <v>1.35</v>
      </c>
      <c r="U7" s="48">
        <f t="shared" si="0"/>
        <v>7.7</v>
      </c>
      <c r="V7" s="48">
        <f t="shared" si="0"/>
        <v>6.35</v>
      </c>
      <c r="W7" s="48">
        <f t="shared" si="0"/>
        <v>1.35</v>
      </c>
      <c r="X7" s="19"/>
    </row>
    <row r="8" spans="1:24" s="6" customFormat="1" ht="18.75" customHeight="1">
      <c r="A8" s="241"/>
      <c r="B8" s="243"/>
      <c r="C8" s="12" t="s">
        <v>14</v>
      </c>
      <c r="D8" s="74"/>
      <c r="E8" s="71">
        <f>SUM(F8:G8)</f>
        <v>0</v>
      </c>
      <c r="F8" s="72"/>
      <c r="G8" s="69"/>
      <c r="H8" s="70"/>
      <c r="I8" s="69"/>
      <c r="J8" s="73"/>
      <c r="K8" s="73"/>
      <c r="L8" s="69"/>
      <c r="M8" s="73"/>
      <c r="N8" s="49"/>
      <c r="O8" s="64">
        <f>SUM(R8+U8)</f>
        <v>0</v>
      </c>
      <c r="P8" s="64">
        <f t="shared" ref="P8:Q8" si="1">SUM(S8+V8)</f>
        <v>0</v>
      </c>
      <c r="Q8" s="64">
        <f t="shared" si="1"/>
        <v>0</v>
      </c>
      <c r="R8" s="58">
        <f>SUM(S8:T8)</f>
        <v>0</v>
      </c>
      <c r="S8" s="61"/>
      <c r="T8" s="65"/>
      <c r="U8" s="58">
        <f>SUM(V8:W8)</f>
        <v>0</v>
      </c>
      <c r="V8" s="61"/>
      <c r="W8" s="66"/>
      <c r="X8" s="14"/>
    </row>
    <row r="9" spans="1:24" s="6" customFormat="1" ht="18.75" customHeight="1">
      <c r="A9" s="241"/>
      <c r="B9" s="243"/>
      <c r="C9" s="12" t="s">
        <v>15</v>
      </c>
      <c r="D9" s="74"/>
      <c r="E9" s="122">
        <f t="shared" ref="E9:E14" si="2">SUM(F9:G9)</f>
        <v>0</v>
      </c>
      <c r="F9" s="72"/>
      <c r="G9" s="69"/>
      <c r="H9" s="147"/>
      <c r="I9" s="146"/>
      <c r="J9" s="148"/>
      <c r="K9" s="148"/>
      <c r="L9" s="146"/>
      <c r="M9" s="148"/>
      <c r="N9" s="49"/>
      <c r="O9" s="64">
        <f t="shared" ref="O9:O14" si="3">SUM(R9+U9)</f>
        <v>0</v>
      </c>
      <c r="P9" s="64">
        <f t="shared" ref="P9:P14" si="4">SUM(S9+V9)</f>
        <v>0</v>
      </c>
      <c r="Q9" s="64">
        <f t="shared" ref="Q9:Q14" si="5">SUM(T9+W9)</f>
        <v>0</v>
      </c>
      <c r="R9" s="58">
        <f t="shared" ref="R9:R14" si="6">SUM(S9:T9)</f>
        <v>0</v>
      </c>
      <c r="S9" s="61"/>
      <c r="T9" s="65"/>
      <c r="U9" s="58">
        <f t="shared" ref="U9:U14" si="7">SUM(V9:W9)</f>
        <v>0</v>
      </c>
      <c r="V9" s="61"/>
      <c r="W9" s="66"/>
      <c r="X9" s="14"/>
    </row>
    <row r="10" spans="1:24" s="6" customFormat="1" ht="18.75" customHeight="1">
      <c r="A10" s="241"/>
      <c r="B10" s="243"/>
      <c r="C10" s="12" t="s">
        <v>28</v>
      </c>
      <c r="D10" s="74"/>
      <c r="E10" s="122">
        <f t="shared" si="2"/>
        <v>0</v>
      </c>
      <c r="F10" s="72"/>
      <c r="G10" s="69"/>
      <c r="H10" s="147"/>
      <c r="I10" s="146"/>
      <c r="J10" s="148"/>
      <c r="K10" s="148"/>
      <c r="L10" s="146"/>
      <c r="M10" s="148"/>
      <c r="N10" s="49"/>
      <c r="O10" s="64">
        <f t="shared" si="3"/>
        <v>0</v>
      </c>
      <c r="P10" s="64">
        <f t="shared" si="4"/>
        <v>0</v>
      </c>
      <c r="Q10" s="64">
        <f t="shared" si="5"/>
        <v>0</v>
      </c>
      <c r="R10" s="58">
        <f t="shared" si="6"/>
        <v>0</v>
      </c>
      <c r="S10" s="61"/>
      <c r="T10" s="65"/>
      <c r="U10" s="58">
        <f t="shared" si="7"/>
        <v>0</v>
      </c>
      <c r="V10" s="61"/>
      <c r="W10" s="66"/>
      <c r="X10" s="14"/>
    </row>
    <row r="11" spans="1:24" s="6" customFormat="1" ht="18.75" customHeight="1">
      <c r="A11" s="241"/>
      <c r="B11" s="243"/>
      <c r="C11" s="12" t="s">
        <v>16</v>
      </c>
      <c r="D11" s="74"/>
      <c r="E11" s="122">
        <f t="shared" si="2"/>
        <v>0</v>
      </c>
      <c r="F11" s="72"/>
      <c r="G11" s="69"/>
      <c r="H11" s="147"/>
      <c r="I11" s="146"/>
      <c r="J11" s="148"/>
      <c r="K11" s="148"/>
      <c r="L11" s="146"/>
      <c r="M11" s="148"/>
      <c r="N11" s="49"/>
      <c r="O11" s="64">
        <f t="shared" si="3"/>
        <v>0</v>
      </c>
      <c r="P11" s="64">
        <f t="shared" si="4"/>
        <v>0</v>
      </c>
      <c r="Q11" s="64">
        <f t="shared" si="5"/>
        <v>0</v>
      </c>
      <c r="R11" s="58">
        <f t="shared" si="6"/>
        <v>0</v>
      </c>
      <c r="S11" s="61"/>
      <c r="T11" s="65"/>
      <c r="U11" s="58">
        <f t="shared" si="7"/>
        <v>0</v>
      </c>
      <c r="V11" s="61"/>
      <c r="W11" s="66"/>
      <c r="X11" s="14"/>
    </row>
    <row r="12" spans="1:24" s="6" customFormat="1" ht="18.75" customHeight="1">
      <c r="A12" s="241"/>
      <c r="B12" s="243"/>
      <c r="C12" s="12" t="s">
        <v>17</v>
      </c>
      <c r="D12" s="74"/>
      <c r="E12" s="122">
        <f t="shared" si="2"/>
        <v>0</v>
      </c>
      <c r="F12" s="72"/>
      <c r="G12" s="69"/>
      <c r="H12" s="147"/>
      <c r="I12" s="146"/>
      <c r="J12" s="148"/>
      <c r="K12" s="148"/>
      <c r="L12" s="146"/>
      <c r="M12" s="148"/>
      <c r="N12" s="49"/>
      <c r="O12" s="64">
        <f t="shared" si="3"/>
        <v>0</v>
      </c>
      <c r="P12" s="64">
        <f t="shared" si="4"/>
        <v>0</v>
      </c>
      <c r="Q12" s="64">
        <f t="shared" si="5"/>
        <v>0</v>
      </c>
      <c r="R12" s="58">
        <f t="shared" si="6"/>
        <v>0</v>
      </c>
      <c r="S12" s="61"/>
      <c r="T12" s="65"/>
      <c r="U12" s="58">
        <f t="shared" si="7"/>
        <v>0</v>
      </c>
      <c r="V12" s="61"/>
      <c r="W12" s="66"/>
      <c r="X12" s="14"/>
    </row>
    <row r="13" spans="1:24" s="6" customFormat="1" ht="18.75" customHeight="1">
      <c r="A13" s="241"/>
      <c r="B13" s="243"/>
      <c r="C13" s="12" t="s">
        <v>18</v>
      </c>
      <c r="D13" s="74">
        <v>1</v>
      </c>
      <c r="E13" s="122">
        <f t="shared" si="2"/>
        <v>129</v>
      </c>
      <c r="F13" s="192">
        <v>104</v>
      </c>
      <c r="G13" s="190">
        <v>25</v>
      </c>
      <c r="H13" s="191">
        <v>1</v>
      </c>
      <c r="I13" s="190"/>
      <c r="J13" s="194"/>
      <c r="K13" s="194">
        <v>1</v>
      </c>
      <c r="L13" s="176"/>
      <c r="M13" s="148"/>
      <c r="N13" s="49">
        <v>14</v>
      </c>
      <c r="O13" s="64">
        <f t="shared" si="3"/>
        <v>6.82</v>
      </c>
      <c r="P13" s="64">
        <f t="shared" si="4"/>
        <v>5.5</v>
      </c>
      <c r="Q13" s="64">
        <f t="shared" si="5"/>
        <v>1.32</v>
      </c>
      <c r="R13" s="58">
        <f t="shared" si="6"/>
        <v>3.41</v>
      </c>
      <c r="S13" s="265">
        <v>2.75</v>
      </c>
      <c r="T13" s="266">
        <v>0.66</v>
      </c>
      <c r="U13" s="58">
        <f t="shared" si="7"/>
        <v>3.41</v>
      </c>
      <c r="V13" s="269">
        <v>2.75</v>
      </c>
      <c r="W13" s="270">
        <v>0.66</v>
      </c>
      <c r="X13" s="14"/>
    </row>
    <row r="14" spans="1:24" s="6" customFormat="1" ht="18.75" customHeight="1" thickBot="1">
      <c r="A14" s="242"/>
      <c r="B14" s="244"/>
      <c r="C14" s="13" t="s">
        <v>34</v>
      </c>
      <c r="D14" s="75">
        <v>1</v>
      </c>
      <c r="E14" s="122">
        <f t="shared" si="2"/>
        <v>161</v>
      </c>
      <c r="F14" s="193">
        <v>134</v>
      </c>
      <c r="G14" s="196">
        <v>27</v>
      </c>
      <c r="H14" s="195">
        <v>1</v>
      </c>
      <c r="I14" s="196">
        <v>1</v>
      </c>
      <c r="J14" s="197"/>
      <c r="K14" s="197">
        <v>1</v>
      </c>
      <c r="L14" s="177"/>
      <c r="M14" s="149"/>
      <c r="N14" s="52">
        <v>14</v>
      </c>
      <c r="O14" s="64">
        <f t="shared" si="3"/>
        <v>8.58</v>
      </c>
      <c r="P14" s="64">
        <f t="shared" si="4"/>
        <v>7.2</v>
      </c>
      <c r="Q14" s="64">
        <f t="shared" si="5"/>
        <v>1.38</v>
      </c>
      <c r="R14" s="58">
        <f t="shared" si="6"/>
        <v>4.29</v>
      </c>
      <c r="S14" s="267">
        <v>3.6</v>
      </c>
      <c r="T14" s="268">
        <v>0.69</v>
      </c>
      <c r="U14" s="58">
        <f t="shared" si="7"/>
        <v>4.29</v>
      </c>
      <c r="V14" s="271">
        <v>3.6</v>
      </c>
      <c r="W14" s="272">
        <v>0.69</v>
      </c>
      <c r="X14" s="15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4"/>
  <sheetViews>
    <sheetView view="pageBreakPreview" topLeftCell="H1" zoomScale="115" zoomScaleNormal="100" zoomScaleSheetLayoutView="115" workbookViewId="0">
      <pane ySplit="1" topLeftCell="A2" activePane="bottomLeft" state="frozen"/>
      <selection activeCell="C19" sqref="C19"/>
      <selection pane="bottomLeft" activeCell="U25" sqref="U25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1</v>
      </c>
      <c r="E7" s="18">
        <f>SUM(E8:E14)</f>
        <v>111</v>
      </c>
      <c r="F7" s="17">
        <f>SUM(F8:F14)</f>
        <v>88</v>
      </c>
      <c r="G7" s="17">
        <f t="shared" ref="G7:W7" si="0">SUM(G8:G14)</f>
        <v>23</v>
      </c>
      <c r="H7" s="17">
        <f t="shared" si="0"/>
        <v>1</v>
      </c>
      <c r="I7" s="17">
        <f t="shared" si="0"/>
        <v>1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14.256</v>
      </c>
      <c r="O7" s="48">
        <f t="shared" si="0"/>
        <v>7.17</v>
      </c>
      <c r="P7" s="48">
        <f t="shared" si="0"/>
        <v>5.8</v>
      </c>
      <c r="Q7" s="48">
        <f t="shared" si="0"/>
        <v>1.37</v>
      </c>
      <c r="R7" s="48">
        <f t="shared" si="0"/>
        <v>3.585</v>
      </c>
      <c r="S7" s="48">
        <f t="shared" si="0"/>
        <v>2.9</v>
      </c>
      <c r="T7" s="48">
        <f t="shared" si="0"/>
        <v>0.68500000000000005</v>
      </c>
      <c r="U7" s="48">
        <f t="shared" si="0"/>
        <v>3.585</v>
      </c>
      <c r="V7" s="48">
        <f t="shared" si="0"/>
        <v>2.9</v>
      </c>
      <c r="W7" s="48">
        <f t="shared" si="0"/>
        <v>0.68500000000000005</v>
      </c>
      <c r="X7" s="19"/>
    </row>
    <row r="8" spans="1:24" s="6" customFormat="1" ht="18.75" customHeight="1">
      <c r="A8" s="241"/>
      <c r="B8" s="243"/>
      <c r="C8" s="12" t="s">
        <v>14</v>
      </c>
      <c r="D8" s="99"/>
      <c r="E8" s="96">
        <f>SUM(F8:G8)</f>
        <v>0</v>
      </c>
      <c r="F8" s="97"/>
      <c r="G8" s="94"/>
      <c r="H8" s="95"/>
      <c r="I8" s="94"/>
      <c r="J8" s="98"/>
      <c r="K8" s="98"/>
      <c r="L8" s="94"/>
      <c r="M8" s="98"/>
      <c r="N8" s="49"/>
      <c r="O8" s="180">
        <f>SUM(R8+U8)</f>
        <v>0</v>
      </c>
      <c r="P8" s="180">
        <f t="shared" ref="P8:Q8" si="1">SUM(S8+V8)</f>
        <v>0</v>
      </c>
      <c r="Q8" s="180">
        <f t="shared" si="1"/>
        <v>0</v>
      </c>
      <c r="R8" s="178">
        <f>SUM(S8:T8)</f>
        <v>0</v>
      </c>
      <c r="S8" s="179"/>
      <c r="T8" s="181"/>
      <c r="U8" s="178">
        <f>SUM(V8:W8)</f>
        <v>0</v>
      </c>
      <c r="V8" s="179"/>
      <c r="W8" s="182"/>
      <c r="X8" s="14"/>
    </row>
    <row r="9" spans="1:24" s="6" customFormat="1" ht="18.75" customHeight="1">
      <c r="A9" s="241"/>
      <c r="B9" s="243"/>
      <c r="C9" s="12" t="s">
        <v>15</v>
      </c>
      <c r="D9" s="99"/>
      <c r="E9" s="122">
        <f t="shared" ref="E9:E14" si="2">SUM(F9:G9)</f>
        <v>0</v>
      </c>
      <c r="F9" s="97"/>
      <c r="G9" s="94"/>
      <c r="H9" s="142"/>
      <c r="I9" s="141"/>
      <c r="J9" s="143"/>
      <c r="K9" s="143"/>
      <c r="L9" s="141"/>
      <c r="M9" s="143"/>
      <c r="N9" s="49"/>
      <c r="O9" s="180">
        <f t="shared" ref="O9:O13" si="3">SUM(R9+U9)</f>
        <v>0</v>
      </c>
      <c r="P9" s="180">
        <f t="shared" ref="P9:P13" si="4">SUM(S9+V9)</f>
        <v>0</v>
      </c>
      <c r="Q9" s="180">
        <f t="shared" ref="Q9:Q13" si="5">SUM(T9+W9)</f>
        <v>0</v>
      </c>
      <c r="R9" s="178">
        <f t="shared" ref="R9:R14" si="6">SUM(S9:T9)</f>
        <v>0</v>
      </c>
      <c r="S9" s="179"/>
      <c r="T9" s="181"/>
      <c r="U9" s="178">
        <f t="shared" ref="U9:U14" si="7">SUM(V9:W9)</f>
        <v>0</v>
      </c>
      <c r="V9" s="179"/>
      <c r="W9" s="182"/>
      <c r="X9" s="14"/>
    </row>
    <row r="10" spans="1:24" s="6" customFormat="1" ht="18.75" customHeight="1">
      <c r="A10" s="241"/>
      <c r="B10" s="243"/>
      <c r="C10" s="12" t="s">
        <v>28</v>
      </c>
      <c r="D10" s="99"/>
      <c r="E10" s="122">
        <f t="shared" si="2"/>
        <v>0</v>
      </c>
      <c r="F10" s="97"/>
      <c r="G10" s="94"/>
      <c r="H10" s="142"/>
      <c r="I10" s="141"/>
      <c r="J10" s="143"/>
      <c r="K10" s="143"/>
      <c r="L10" s="141"/>
      <c r="M10" s="143"/>
      <c r="N10" s="49"/>
      <c r="O10" s="180">
        <f t="shared" si="3"/>
        <v>0</v>
      </c>
      <c r="P10" s="180">
        <f t="shared" si="4"/>
        <v>0</v>
      </c>
      <c r="Q10" s="180">
        <f t="shared" si="5"/>
        <v>0</v>
      </c>
      <c r="R10" s="178">
        <f t="shared" si="6"/>
        <v>0</v>
      </c>
      <c r="S10" s="179"/>
      <c r="T10" s="181"/>
      <c r="U10" s="178">
        <f t="shared" si="7"/>
        <v>0</v>
      </c>
      <c r="V10" s="179"/>
      <c r="W10" s="182"/>
      <c r="X10" s="14"/>
    </row>
    <row r="11" spans="1:24" s="6" customFormat="1" ht="18.75" customHeight="1">
      <c r="A11" s="241"/>
      <c r="B11" s="243"/>
      <c r="C11" s="12" t="s">
        <v>16</v>
      </c>
      <c r="D11" s="99"/>
      <c r="E11" s="122">
        <f t="shared" si="2"/>
        <v>0</v>
      </c>
      <c r="F11" s="97"/>
      <c r="G11" s="94"/>
      <c r="H11" s="142"/>
      <c r="I11" s="141"/>
      <c r="J11" s="143"/>
      <c r="K11" s="143"/>
      <c r="L11" s="141"/>
      <c r="M11" s="143"/>
      <c r="N11" s="49"/>
      <c r="O11" s="180">
        <f t="shared" si="3"/>
        <v>0</v>
      </c>
      <c r="P11" s="180">
        <f t="shared" si="4"/>
        <v>0</v>
      </c>
      <c r="Q11" s="180">
        <f t="shared" si="5"/>
        <v>0</v>
      </c>
      <c r="R11" s="178">
        <f t="shared" si="6"/>
        <v>0</v>
      </c>
      <c r="S11" s="179"/>
      <c r="T11" s="181"/>
      <c r="U11" s="178">
        <f t="shared" si="7"/>
        <v>0</v>
      </c>
      <c r="V11" s="179"/>
      <c r="W11" s="182"/>
      <c r="X11" s="14"/>
    </row>
    <row r="12" spans="1:24" s="6" customFormat="1" ht="18.75" customHeight="1">
      <c r="A12" s="241"/>
      <c r="B12" s="243"/>
      <c r="C12" s="12" t="s">
        <v>17</v>
      </c>
      <c r="D12" s="99"/>
      <c r="E12" s="122">
        <f t="shared" si="2"/>
        <v>0</v>
      </c>
      <c r="F12" s="97"/>
      <c r="G12" s="94"/>
      <c r="H12" s="142"/>
      <c r="I12" s="141"/>
      <c r="J12" s="143"/>
      <c r="K12" s="143"/>
      <c r="L12" s="141"/>
      <c r="M12" s="143"/>
      <c r="N12" s="49"/>
      <c r="O12" s="180">
        <f t="shared" si="3"/>
        <v>0</v>
      </c>
      <c r="P12" s="180">
        <f t="shared" si="4"/>
        <v>0</v>
      </c>
      <c r="Q12" s="180">
        <f t="shared" si="5"/>
        <v>0</v>
      </c>
      <c r="R12" s="178">
        <f t="shared" si="6"/>
        <v>0</v>
      </c>
      <c r="S12" s="179"/>
      <c r="T12" s="181"/>
      <c r="U12" s="178">
        <f t="shared" si="7"/>
        <v>0</v>
      </c>
      <c r="V12" s="179"/>
      <c r="W12" s="182"/>
      <c r="X12" s="14"/>
    </row>
    <row r="13" spans="1:24" s="6" customFormat="1" ht="18.75" customHeight="1">
      <c r="A13" s="241"/>
      <c r="B13" s="243"/>
      <c r="C13" s="12" t="s">
        <v>18</v>
      </c>
      <c r="D13" s="99"/>
      <c r="E13" s="122">
        <f t="shared" si="2"/>
        <v>0</v>
      </c>
      <c r="F13" s="97"/>
      <c r="G13" s="94"/>
      <c r="H13" s="142"/>
      <c r="I13" s="141"/>
      <c r="J13" s="143"/>
      <c r="K13" s="143"/>
      <c r="L13" s="141"/>
      <c r="M13" s="143"/>
      <c r="N13" s="49"/>
      <c r="O13" s="180">
        <f t="shared" si="3"/>
        <v>0</v>
      </c>
      <c r="P13" s="180">
        <f t="shared" si="4"/>
        <v>0</v>
      </c>
      <c r="Q13" s="180">
        <f t="shared" si="5"/>
        <v>0</v>
      </c>
      <c r="R13" s="178">
        <f t="shared" si="6"/>
        <v>0</v>
      </c>
      <c r="S13" s="179"/>
      <c r="T13" s="181"/>
      <c r="U13" s="178">
        <f t="shared" si="7"/>
        <v>0</v>
      </c>
      <c r="V13" s="179"/>
      <c r="W13" s="182"/>
      <c r="X13" s="14"/>
    </row>
    <row r="14" spans="1:24" s="6" customFormat="1" ht="18.75" customHeight="1" thickBot="1">
      <c r="A14" s="242"/>
      <c r="B14" s="244"/>
      <c r="C14" s="13" t="s">
        <v>34</v>
      </c>
      <c r="D14" s="100">
        <v>1</v>
      </c>
      <c r="E14" s="122">
        <f t="shared" si="2"/>
        <v>111</v>
      </c>
      <c r="F14" s="198">
        <v>88</v>
      </c>
      <c r="G14" s="199">
        <v>23</v>
      </c>
      <c r="H14" s="200">
        <v>1</v>
      </c>
      <c r="I14" s="199">
        <v>1</v>
      </c>
      <c r="J14" s="201"/>
      <c r="K14" s="201">
        <v>1</v>
      </c>
      <c r="L14" s="144"/>
      <c r="M14" s="145"/>
      <c r="N14" s="52">
        <v>14.256</v>
      </c>
      <c r="O14" s="180">
        <f t="shared" ref="O14" si="8">SUM(R14+U14)</f>
        <v>7.17</v>
      </c>
      <c r="P14" s="180">
        <f t="shared" ref="P14" si="9">SUM(S14+V14)</f>
        <v>5.8</v>
      </c>
      <c r="Q14" s="180">
        <f t="shared" ref="Q14" si="10">SUM(T14+W14)</f>
        <v>1.37</v>
      </c>
      <c r="R14" s="178">
        <f t="shared" si="6"/>
        <v>3.585</v>
      </c>
      <c r="S14" s="273">
        <v>2.9</v>
      </c>
      <c r="T14" s="274">
        <v>0.68500000000000005</v>
      </c>
      <c r="U14" s="178">
        <f t="shared" si="7"/>
        <v>3.585</v>
      </c>
      <c r="V14" s="275">
        <v>2.9</v>
      </c>
      <c r="W14" s="276">
        <v>0.68500000000000005</v>
      </c>
      <c r="X14" s="15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14"/>
  <sheetViews>
    <sheetView view="pageBreakPreview" zoomScale="115" zoomScaleNormal="100" zoomScaleSheetLayoutView="115" workbookViewId="0">
      <pane ySplit="1" topLeftCell="A2" activePane="bottomLeft" state="frozen"/>
      <selection activeCell="C19" sqref="C19"/>
      <selection pane="bottomLeft" activeCell="Q24" sqref="Q24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1</v>
      </c>
      <c r="E7" s="18">
        <f>SUM(E8:E14)</f>
        <v>97</v>
      </c>
      <c r="F7" s="17">
        <f>SUM(F8:F14)</f>
        <v>77</v>
      </c>
      <c r="G7" s="17">
        <f t="shared" ref="G7:W7" si="0">SUM(G8:G14)</f>
        <v>20</v>
      </c>
      <c r="H7" s="17">
        <f t="shared" si="0"/>
        <v>1</v>
      </c>
      <c r="I7" s="17">
        <f t="shared" si="0"/>
        <v>0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14.256</v>
      </c>
      <c r="O7" s="48">
        <f t="shared" si="0"/>
        <v>6.6</v>
      </c>
      <c r="P7" s="48">
        <f t="shared" si="0"/>
        <v>5.2</v>
      </c>
      <c r="Q7" s="48">
        <f t="shared" si="0"/>
        <v>1.4</v>
      </c>
      <c r="R7" s="48">
        <f t="shared" si="0"/>
        <v>3.3</v>
      </c>
      <c r="S7" s="48">
        <f t="shared" si="0"/>
        <v>2.6</v>
      </c>
      <c r="T7" s="48">
        <f t="shared" si="0"/>
        <v>0.7</v>
      </c>
      <c r="U7" s="48">
        <f t="shared" si="0"/>
        <v>3.3</v>
      </c>
      <c r="V7" s="48">
        <f t="shared" si="0"/>
        <v>2.6</v>
      </c>
      <c r="W7" s="48">
        <f t="shared" si="0"/>
        <v>0.7</v>
      </c>
      <c r="X7" s="19"/>
    </row>
    <row r="8" spans="1:24" s="6" customFormat="1" ht="18.75" customHeight="1">
      <c r="A8" s="241"/>
      <c r="B8" s="243"/>
      <c r="C8" s="12" t="s">
        <v>14</v>
      </c>
      <c r="D8" s="92"/>
      <c r="E8" s="87">
        <f>SUM(F8:G8)</f>
        <v>0</v>
      </c>
      <c r="F8" s="88"/>
      <c r="G8" s="85"/>
      <c r="H8" s="86"/>
      <c r="I8" s="85"/>
      <c r="J8" s="90"/>
      <c r="K8" s="90"/>
      <c r="L8" s="85"/>
      <c r="M8" s="90"/>
      <c r="N8" s="49"/>
      <c r="O8" s="64">
        <f>SUM(R8+U8)</f>
        <v>0</v>
      </c>
      <c r="P8" s="64">
        <f t="shared" ref="P8:Q8" si="1">SUM(S8+V8)</f>
        <v>0</v>
      </c>
      <c r="Q8" s="64">
        <f t="shared" si="1"/>
        <v>0</v>
      </c>
      <c r="R8" s="58">
        <f>SUM(S8:T8)</f>
        <v>0</v>
      </c>
      <c r="S8" s="61"/>
      <c r="T8" s="65"/>
      <c r="U8" s="58">
        <f>SUM(V8:W8)</f>
        <v>0</v>
      </c>
      <c r="V8" s="61"/>
      <c r="W8" s="66"/>
      <c r="X8" s="14"/>
    </row>
    <row r="9" spans="1:24" s="6" customFormat="1" ht="18.75" customHeight="1">
      <c r="A9" s="241"/>
      <c r="B9" s="243"/>
      <c r="C9" s="12" t="s">
        <v>15</v>
      </c>
      <c r="D9" s="92"/>
      <c r="E9" s="122">
        <f t="shared" ref="E9:E14" si="2">SUM(F9:G9)</f>
        <v>0</v>
      </c>
      <c r="F9" s="88"/>
      <c r="G9" s="85"/>
      <c r="H9" s="136"/>
      <c r="I9" s="135"/>
      <c r="J9" s="137"/>
      <c r="K9" s="137"/>
      <c r="L9" s="135"/>
      <c r="M9" s="137"/>
      <c r="N9" s="49"/>
      <c r="O9" s="64">
        <f t="shared" ref="O9:O14" si="3">SUM(R9+U9)</f>
        <v>0</v>
      </c>
      <c r="P9" s="64">
        <f t="shared" ref="P9:P14" si="4">SUM(S9+V9)</f>
        <v>0</v>
      </c>
      <c r="Q9" s="64">
        <f t="shared" ref="Q9:Q14" si="5">SUM(T9+W9)</f>
        <v>0</v>
      </c>
      <c r="R9" s="58">
        <f t="shared" ref="R9:R14" si="6">SUM(S9:T9)</f>
        <v>0</v>
      </c>
      <c r="S9" s="61"/>
      <c r="T9" s="65"/>
      <c r="U9" s="58">
        <f t="shared" ref="U9:U14" si="7">SUM(V9:W9)</f>
        <v>0</v>
      </c>
      <c r="V9" s="61"/>
      <c r="W9" s="66"/>
      <c r="X9" s="14"/>
    </row>
    <row r="10" spans="1:24" s="6" customFormat="1" ht="18.75" customHeight="1">
      <c r="A10" s="241"/>
      <c r="B10" s="243"/>
      <c r="C10" s="12" t="s">
        <v>28</v>
      </c>
      <c r="D10" s="92"/>
      <c r="E10" s="122">
        <f t="shared" si="2"/>
        <v>0</v>
      </c>
      <c r="F10" s="88"/>
      <c r="G10" s="85"/>
      <c r="H10" s="136"/>
      <c r="I10" s="135"/>
      <c r="J10" s="137"/>
      <c r="K10" s="137"/>
      <c r="L10" s="135"/>
      <c r="M10" s="137"/>
      <c r="N10" s="49"/>
      <c r="O10" s="64">
        <f t="shared" si="3"/>
        <v>0</v>
      </c>
      <c r="P10" s="64">
        <f t="shared" si="4"/>
        <v>0</v>
      </c>
      <c r="Q10" s="64">
        <f t="shared" si="5"/>
        <v>0</v>
      </c>
      <c r="R10" s="58">
        <f t="shared" si="6"/>
        <v>0</v>
      </c>
      <c r="S10" s="61"/>
      <c r="T10" s="65"/>
      <c r="U10" s="58">
        <f t="shared" si="7"/>
        <v>0</v>
      </c>
      <c r="V10" s="61"/>
      <c r="W10" s="66"/>
      <c r="X10" s="14"/>
    </row>
    <row r="11" spans="1:24" s="6" customFormat="1" ht="18.75" customHeight="1">
      <c r="A11" s="241"/>
      <c r="B11" s="243"/>
      <c r="C11" s="12" t="s">
        <v>16</v>
      </c>
      <c r="D11" s="92"/>
      <c r="E11" s="122">
        <f t="shared" si="2"/>
        <v>0</v>
      </c>
      <c r="F11" s="88"/>
      <c r="G11" s="85"/>
      <c r="H11" s="136"/>
      <c r="I11" s="135"/>
      <c r="J11" s="137"/>
      <c r="K11" s="137"/>
      <c r="L11" s="135"/>
      <c r="M11" s="137"/>
      <c r="N11" s="49"/>
      <c r="O11" s="64">
        <f t="shared" si="3"/>
        <v>0</v>
      </c>
      <c r="P11" s="64">
        <f t="shared" si="4"/>
        <v>0</v>
      </c>
      <c r="Q11" s="64">
        <f t="shared" si="5"/>
        <v>0</v>
      </c>
      <c r="R11" s="58">
        <f t="shared" si="6"/>
        <v>0</v>
      </c>
      <c r="S11" s="61"/>
      <c r="T11" s="65"/>
      <c r="U11" s="58">
        <f t="shared" si="7"/>
        <v>0</v>
      </c>
      <c r="V11" s="61"/>
      <c r="W11" s="66"/>
      <c r="X11" s="14"/>
    </row>
    <row r="12" spans="1:24" s="6" customFormat="1" ht="18.75" customHeight="1">
      <c r="A12" s="241"/>
      <c r="B12" s="243"/>
      <c r="C12" s="12" t="s">
        <v>17</v>
      </c>
      <c r="D12" s="92"/>
      <c r="E12" s="122">
        <f t="shared" si="2"/>
        <v>0</v>
      </c>
      <c r="F12" s="88"/>
      <c r="G12" s="85"/>
      <c r="H12" s="136"/>
      <c r="I12" s="135"/>
      <c r="J12" s="137"/>
      <c r="K12" s="137"/>
      <c r="L12" s="135"/>
      <c r="M12" s="137"/>
      <c r="N12" s="49"/>
      <c r="O12" s="64">
        <f t="shared" si="3"/>
        <v>0</v>
      </c>
      <c r="P12" s="64">
        <f t="shared" si="4"/>
        <v>0</v>
      </c>
      <c r="Q12" s="64">
        <f t="shared" si="5"/>
        <v>0</v>
      </c>
      <c r="R12" s="58">
        <f t="shared" si="6"/>
        <v>0</v>
      </c>
      <c r="S12" s="61"/>
      <c r="T12" s="65"/>
      <c r="U12" s="58">
        <f t="shared" si="7"/>
        <v>0</v>
      </c>
      <c r="V12" s="61"/>
      <c r="W12" s="66"/>
      <c r="X12" s="14"/>
    </row>
    <row r="13" spans="1:24" s="6" customFormat="1" ht="18.75" customHeight="1">
      <c r="A13" s="241"/>
      <c r="B13" s="243"/>
      <c r="C13" s="12" t="s">
        <v>18</v>
      </c>
      <c r="D13" s="92">
        <v>1</v>
      </c>
      <c r="E13" s="122">
        <f t="shared" si="2"/>
        <v>97</v>
      </c>
      <c r="F13" s="204">
        <v>77</v>
      </c>
      <c r="G13" s="202">
        <v>20</v>
      </c>
      <c r="H13" s="203">
        <v>1</v>
      </c>
      <c r="I13" s="202"/>
      <c r="J13" s="205"/>
      <c r="K13" s="205">
        <v>1</v>
      </c>
      <c r="L13" s="135"/>
      <c r="M13" s="137"/>
      <c r="N13" s="49">
        <v>14.256</v>
      </c>
      <c r="O13" s="64">
        <f t="shared" si="3"/>
        <v>6.6</v>
      </c>
      <c r="P13" s="64">
        <f t="shared" si="4"/>
        <v>5.2</v>
      </c>
      <c r="Q13" s="64">
        <f t="shared" si="5"/>
        <v>1.4</v>
      </c>
      <c r="R13" s="58">
        <f t="shared" si="6"/>
        <v>3.3</v>
      </c>
      <c r="S13" s="61">
        <v>2.6</v>
      </c>
      <c r="T13" s="65">
        <v>0.7</v>
      </c>
      <c r="U13" s="58">
        <f t="shared" si="7"/>
        <v>3.3</v>
      </c>
      <c r="V13" s="61">
        <v>2.6</v>
      </c>
      <c r="W13" s="66">
        <v>0.7</v>
      </c>
      <c r="X13" s="14"/>
    </row>
    <row r="14" spans="1:24" s="6" customFormat="1" ht="18.75" customHeight="1" thickBot="1">
      <c r="A14" s="242"/>
      <c r="B14" s="244"/>
      <c r="C14" s="13" t="s">
        <v>34</v>
      </c>
      <c r="D14" s="93"/>
      <c r="E14" s="122">
        <f t="shared" si="2"/>
        <v>0</v>
      </c>
      <c r="F14" s="89"/>
      <c r="G14" s="91"/>
      <c r="H14" s="138"/>
      <c r="I14" s="139"/>
      <c r="J14" s="140"/>
      <c r="K14" s="140"/>
      <c r="L14" s="139"/>
      <c r="M14" s="140"/>
      <c r="N14" s="52"/>
      <c r="O14" s="64">
        <f t="shared" si="3"/>
        <v>0</v>
      </c>
      <c r="P14" s="64">
        <f t="shared" si="4"/>
        <v>0</v>
      </c>
      <c r="Q14" s="64">
        <f t="shared" si="5"/>
        <v>0</v>
      </c>
      <c r="R14" s="58">
        <f t="shared" si="6"/>
        <v>0</v>
      </c>
      <c r="S14" s="63"/>
      <c r="T14" s="67"/>
      <c r="U14" s="58">
        <f t="shared" si="7"/>
        <v>0</v>
      </c>
      <c r="V14" s="63"/>
      <c r="W14" s="68"/>
      <c r="X14" s="15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"/>
  <sheetViews>
    <sheetView view="pageBreakPreview" zoomScale="115" zoomScaleNormal="100" zoomScaleSheetLayoutView="115" workbookViewId="0">
      <pane ySplit="1" topLeftCell="A2" activePane="bottomLeft" state="frozen"/>
      <selection activeCell="C19" sqref="C19"/>
      <selection pane="bottomLeft" activeCell="I22" sqref="I22"/>
    </sheetView>
  </sheetViews>
  <sheetFormatPr defaultRowHeight="13.5"/>
  <cols>
    <col min="1" max="1" width="5.5546875" customWidth="1"/>
    <col min="2" max="2" width="8.33203125" customWidth="1"/>
    <col min="3" max="3" width="19.5546875" customWidth="1"/>
    <col min="4" max="4" width="6.88671875" style="7" customWidth="1"/>
    <col min="5" max="5" width="7" style="7" customWidth="1"/>
    <col min="6" max="6" width="7.6640625" style="7" customWidth="1"/>
    <col min="7" max="7" width="6.77734375" style="8" customWidth="1"/>
    <col min="8" max="8" width="7.33203125" style="7" customWidth="1"/>
    <col min="9" max="9" width="7.5546875" style="7" customWidth="1"/>
    <col min="10" max="10" width="8.21875" hidden="1" customWidth="1"/>
    <col min="11" max="11" width="13.88671875" bestFit="1" customWidth="1"/>
    <col min="12" max="14" width="8.21875" customWidth="1"/>
    <col min="15" max="23" width="5.77734375" customWidth="1"/>
    <col min="24" max="24" width="7.6640625" customWidth="1"/>
    <col min="25" max="27" width="8.88671875" customWidth="1"/>
  </cols>
  <sheetData>
    <row r="1" spans="1:24" ht="25.5">
      <c r="A1" s="47" t="s">
        <v>41</v>
      </c>
      <c r="B1" s="11"/>
      <c r="C1" s="11" t="s">
        <v>33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"/>
    </row>
    <row r="2" spans="1:24" s="2" customFormat="1" ht="12.75" thickBot="1">
      <c r="A2" s="251"/>
      <c r="B2" s="251"/>
      <c r="D2" s="3"/>
      <c r="E2" s="3"/>
      <c r="F2" s="3"/>
      <c r="G2" s="3"/>
      <c r="H2" s="3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2" customFormat="1" ht="18.75" customHeight="1">
      <c r="A3" s="252" t="s">
        <v>20</v>
      </c>
      <c r="B3" s="253"/>
      <c r="C3" s="253"/>
      <c r="D3" s="245" t="s">
        <v>30</v>
      </c>
      <c r="E3" s="246"/>
      <c r="F3" s="246"/>
      <c r="G3" s="246"/>
      <c r="H3" s="246"/>
      <c r="I3" s="246"/>
      <c r="J3" s="246"/>
      <c r="K3" s="246"/>
      <c r="L3" s="246"/>
      <c r="M3" s="246"/>
      <c r="N3" s="254" t="s">
        <v>31</v>
      </c>
      <c r="O3" s="255"/>
      <c r="P3" s="255"/>
      <c r="Q3" s="255"/>
      <c r="R3" s="255"/>
      <c r="S3" s="255"/>
      <c r="T3" s="255"/>
      <c r="U3" s="255"/>
      <c r="V3" s="255"/>
      <c r="W3" s="256"/>
      <c r="X3" s="211" t="s">
        <v>4</v>
      </c>
    </row>
    <row r="4" spans="1:24" s="2" customFormat="1" ht="18.75" customHeight="1">
      <c r="A4" s="214" t="s">
        <v>0</v>
      </c>
      <c r="B4" s="217" t="s">
        <v>1</v>
      </c>
      <c r="C4" s="220" t="s">
        <v>2</v>
      </c>
      <c r="D4" s="223" t="s">
        <v>36</v>
      </c>
      <c r="E4" s="262" t="s">
        <v>29</v>
      </c>
      <c r="F4" s="262"/>
      <c r="G4" s="262"/>
      <c r="H4" s="262"/>
      <c r="I4" s="262"/>
      <c r="J4" s="262"/>
      <c r="K4" s="262"/>
      <c r="L4" s="262"/>
      <c r="M4" s="262"/>
      <c r="N4" s="228" t="s">
        <v>24</v>
      </c>
      <c r="O4" s="257" t="s">
        <v>3</v>
      </c>
      <c r="P4" s="258"/>
      <c r="Q4" s="258"/>
      <c r="R4" s="258"/>
      <c r="S4" s="258"/>
      <c r="T4" s="258"/>
      <c r="U4" s="258"/>
      <c r="V4" s="258"/>
      <c r="W4" s="259"/>
      <c r="X4" s="212"/>
    </row>
    <row r="5" spans="1:24" s="2" customFormat="1" ht="18.75" customHeight="1">
      <c r="A5" s="215"/>
      <c r="B5" s="218"/>
      <c r="C5" s="221"/>
      <c r="D5" s="224"/>
      <c r="E5" s="249" t="s">
        <v>5</v>
      </c>
      <c r="F5" s="250"/>
      <c r="G5" s="250"/>
      <c r="H5" s="226" t="s">
        <v>21</v>
      </c>
      <c r="I5" s="247" t="s">
        <v>6</v>
      </c>
      <c r="J5" s="260" t="s">
        <v>7</v>
      </c>
      <c r="K5" s="236" t="s">
        <v>35</v>
      </c>
      <c r="L5" s="238" t="s">
        <v>25</v>
      </c>
      <c r="M5" s="239"/>
      <c r="N5" s="229"/>
      <c r="O5" s="234" t="s">
        <v>22</v>
      </c>
      <c r="P5" s="234"/>
      <c r="Q5" s="235"/>
      <c r="R5" s="231" t="s">
        <v>23</v>
      </c>
      <c r="S5" s="234"/>
      <c r="T5" s="235"/>
      <c r="U5" s="231" t="s">
        <v>8</v>
      </c>
      <c r="V5" s="232"/>
      <c r="W5" s="233"/>
      <c r="X5" s="212"/>
    </row>
    <row r="6" spans="1:24" s="2" customFormat="1" ht="24" customHeight="1" thickBot="1">
      <c r="A6" s="216"/>
      <c r="B6" s="219"/>
      <c r="C6" s="222"/>
      <c r="D6" s="225"/>
      <c r="E6" s="33" t="s">
        <v>9</v>
      </c>
      <c r="F6" s="20" t="s">
        <v>11</v>
      </c>
      <c r="G6" s="21" t="s">
        <v>12</v>
      </c>
      <c r="H6" s="227"/>
      <c r="I6" s="248"/>
      <c r="J6" s="261"/>
      <c r="K6" s="237"/>
      <c r="L6" s="22" t="s">
        <v>26</v>
      </c>
      <c r="M6" s="23" t="s">
        <v>27</v>
      </c>
      <c r="N6" s="230"/>
      <c r="O6" s="24" t="s">
        <v>10</v>
      </c>
      <c r="P6" s="25" t="s">
        <v>11</v>
      </c>
      <c r="Q6" s="26" t="s">
        <v>12</v>
      </c>
      <c r="R6" s="27" t="s">
        <v>10</v>
      </c>
      <c r="S6" s="25" t="s">
        <v>11</v>
      </c>
      <c r="T6" s="26" t="s">
        <v>12</v>
      </c>
      <c r="U6" s="24" t="s">
        <v>10</v>
      </c>
      <c r="V6" s="25" t="s">
        <v>11</v>
      </c>
      <c r="W6" s="28" t="s">
        <v>12</v>
      </c>
      <c r="X6" s="213"/>
    </row>
    <row r="7" spans="1:24" s="6" customFormat="1" ht="18.75" customHeight="1" thickTop="1">
      <c r="A7" s="241" t="s">
        <v>32</v>
      </c>
      <c r="B7" s="243" t="s">
        <v>19</v>
      </c>
      <c r="C7" s="16" t="s">
        <v>13</v>
      </c>
      <c r="D7" s="127">
        <f>SUM(D8:D14)</f>
        <v>3</v>
      </c>
      <c r="E7" s="18">
        <f>SUM(E8:E14)</f>
        <v>477</v>
      </c>
      <c r="F7" s="17">
        <f>SUM(F8:F14)</f>
        <v>365</v>
      </c>
      <c r="G7" s="17">
        <f t="shared" ref="G7:W7" si="0">SUM(G8:G14)</f>
        <v>112</v>
      </c>
      <c r="H7" s="17">
        <f t="shared" si="0"/>
        <v>4</v>
      </c>
      <c r="I7" s="17">
        <f t="shared" si="0"/>
        <v>4</v>
      </c>
      <c r="J7" s="17">
        <f t="shared" si="0"/>
        <v>0</v>
      </c>
      <c r="K7" s="17">
        <f t="shared" si="0"/>
        <v>1</v>
      </c>
      <c r="L7" s="17">
        <f t="shared" si="0"/>
        <v>0</v>
      </c>
      <c r="M7" s="32">
        <f t="shared" si="0"/>
        <v>0</v>
      </c>
      <c r="N7" s="48">
        <f t="shared" si="0"/>
        <v>43.256</v>
      </c>
      <c r="O7" s="48">
        <f t="shared" si="0"/>
        <v>24.7</v>
      </c>
      <c r="P7" s="48">
        <f t="shared" si="0"/>
        <v>19</v>
      </c>
      <c r="Q7" s="48">
        <f t="shared" si="0"/>
        <v>5.7000000000000011</v>
      </c>
      <c r="R7" s="48">
        <f t="shared" si="0"/>
        <v>12.4</v>
      </c>
      <c r="S7" s="48">
        <f t="shared" si="0"/>
        <v>9.5</v>
      </c>
      <c r="T7" s="48">
        <f t="shared" si="0"/>
        <v>2.9000000000000004</v>
      </c>
      <c r="U7" s="48">
        <f t="shared" si="0"/>
        <v>12.299999999999999</v>
      </c>
      <c r="V7" s="48">
        <f t="shared" si="0"/>
        <v>9.5</v>
      </c>
      <c r="W7" s="48">
        <f t="shared" si="0"/>
        <v>2.8</v>
      </c>
      <c r="X7" s="19"/>
    </row>
    <row r="8" spans="1:24" s="6" customFormat="1" ht="18.75" customHeight="1">
      <c r="A8" s="241"/>
      <c r="B8" s="243"/>
      <c r="C8" s="12" t="s">
        <v>14</v>
      </c>
      <c r="D8" s="83"/>
      <c r="E8" s="78">
        <f>SUM(F8:G8)</f>
        <v>0</v>
      </c>
      <c r="F8" s="79"/>
      <c r="G8" s="76"/>
      <c r="H8" s="77"/>
      <c r="I8" s="76"/>
      <c r="J8" s="81"/>
      <c r="K8" s="81"/>
      <c r="L8" s="76"/>
      <c r="M8" s="81"/>
      <c r="N8" s="50"/>
      <c r="O8" s="64">
        <f>SUM(R8+U8)</f>
        <v>0</v>
      </c>
      <c r="P8" s="64">
        <f t="shared" ref="P8:Q8" si="1">SUM(S8+V8)</f>
        <v>0</v>
      </c>
      <c r="Q8" s="64">
        <f t="shared" si="1"/>
        <v>0</v>
      </c>
      <c r="R8" s="58">
        <f>SUM(S8:T8)</f>
        <v>0</v>
      </c>
      <c r="S8" s="61"/>
      <c r="T8" s="65"/>
      <c r="U8" s="58">
        <f>SUM(V8:W8)</f>
        <v>0</v>
      </c>
      <c r="V8" s="61"/>
      <c r="W8" s="66"/>
      <c r="X8" s="14"/>
    </row>
    <row r="9" spans="1:24" s="6" customFormat="1" ht="18.75" customHeight="1">
      <c r="A9" s="241"/>
      <c r="B9" s="243"/>
      <c r="C9" s="12" t="s">
        <v>15</v>
      </c>
      <c r="D9" s="83">
        <v>2</v>
      </c>
      <c r="E9" s="122">
        <f t="shared" ref="E9:E14" si="2">SUM(F9:G9)</f>
        <v>357</v>
      </c>
      <c r="F9" s="208">
        <v>273</v>
      </c>
      <c r="G9" s="206">
        <v>84</v>
      </c>
      <c r="H9" s="207">
        <v>3</v>
      </c>
      <c r="I9" s="206">
        <v>3</v>
      </c>
      <c r="J9" s="209"/>
      <c r="K9" s="209">
        <v>1</v>
      </c>
      <c r="L9" s="130"/>
      <c r="M9" s="131"/>
      <c r="N9" s="50">
        <v>29</v>
      </c>
      <c r="O9" s="64">
        <f t="shared" ref="O9:O14" si="3">SUM(R9+U9)</f>
        <v>18.5</v>
      </c>
      <c r="P9" s="64">
        <f t="shared" ref="P9:P14" si="4">SUM(S9+V9)</f>
        <v>14.2</v>
      </c>
      <c r="Q9" s="64">
        <f t="shared" ref="Q9:Q14" si="5">SUM(T9+W9)</f>
        <v>4.3000000000000007</v>
      </c>
      <c r="R9" s="58">
        <f t="shared" ref="R9:R14" si="6">SUM(S9:T9)</f>
        <v>9.3000000000000007</v>
      </c>
      <c r="S9" s="277">
        <v>7.1</v>
      </c>
      <c r="T9" s="278">
        <v>2.2000000000000002</v>
      </c>
      <c r="U9" s="58">
        <f t="shared" ref="U9:U14" si="7">SUM(V9:W9)</f>
        <v>9.1999999999999993</v>
      </c>
      <c r="V9" s="279">
        <v>7.1</v>
      </c>
      <c r="W9" s="280">
        <v>2.1</v>
      </c>
      <c r="X9" s="14"/>
    </row>
    <row r="10" spans="1:24" s="6" customFormat="1" ht="18.75" customHeight="1">
      <c r="A10" s="241"/>
      <c r="B10" s="243"/>
      <c r="C10" s="12" t="s">
        <v>28</v>
      </c>
      <c r="D10" s="83"/>
      <c r="E10" s="122">
        <f t="shared" si="2"/>
        <v>0</v>
      </c>
      <c r="F10" s="208"/>
      <c r="G10" s="206"/>
      <c r="H10" s="207"/>
      <c r="I10" s="206"/>
      <c r="J10" s="209"/>
      <c r="K10" s="209"/>
      <c r="L10" s="130"/>
      <c r="M10" s="131"/>
      <c r="N10" s="50"/>
      <c r="O10" s="64">
        <f t="shared" si="3"/>
        <v>0</v>
      </c>
      <c r="P10" s="64">
        <f t="shared" si="4"/>
        <v>0</v>
      </c>
      <c r="Q10" s="64">
        <f t="shared" si="5"/>
        <v>0</v>
      </c>
      <c r="R10" s="58">
        <f t="shared" si="6"/>
        <v>0</v>
      </c>
      <c r="S10" s="277"/>
      <c r="T10" s="278"/>
      <c r="U10" s="58">
        <f t="shared" si="7"/>
        <v>0</v>
      </c>
      <c r="V10" s="279"/>
      <c r="W10" s="280"/>
      <c r="X10" s="14"/>
    </row>
    <row r="11" spans="1:24" s="6" customFormat="1" ht="18.75" customHeight="1">
      <c r="A11" s="241"/>
      <c r="B11" s="243"/>
      <c r="C11" s="12" t="s">
        <v>16</v>
      </c>
      <c r="D11" s="83"/>
      <c r="E11" s="122">
        <f t="shared" si="2"/>
        <v>0</v>
      </c>
      <c r="F11" s="208"/>
      <c r="G11" s="206"/>
      <c r="H11" s="207"/>
      <c r="I11" s="206"/>
      <c r="J11" s="209"/>
      <c r="K11" s="209"/>
      <c r="L11" s="130"/>
      <c r="M11" s="131"/>
      <c r="N11" s="50"/>
      <c r="O11" s="64">
        <f t="shared" si="3"/>
        <v>0</v>
      </c>
      <c r="P11" s="64">
        <f t="shared" si="4"/>
        <v>0</v>
      </c>
      <c r="Q11" s="64">
        <f t="shared" si="5"/>
        <v>0</v>
      </c>
      <c r="R11" s="58">
        <f t="shared" si="6"/>
        <v>0</v>
      </c>
      <c r="S11" s="277"/>
      <c r="T11" s="278"/>
      <c r="U11" s="58">
        <f t="shared" si="7"/>
        <v>0</v>
      </c>
      <c r="V11" s="279"/>
      <c r="W11" s="280"/>
      <c r="X11" s="14"/>
    </row>
    <row r="12" spans="1:24" s="6" customFormat="1" ht="18.75" customHeight="1">
      <c r="A12" s="241"/>
      <c r="B12" s="243"/>
      <c r="C12" s="12" t="s">
        <v>17</v>
      </c>
      <c r="D12" s="83"/>
      <c r="E12" s="122">
        <f t="shared" si="2"/>
        <v>0</v>
      </c>
      <c r="F12" s="208"/>
      <c r="G12" s="206"/>
      <c r="H12" s="207"/>
      <c r="I12" s="206"/>
      <c r="J12" s="209"/>
      <c r="K12" s="209"/>
      <c r="L12" s="130"/>
      <c r="M12" s="131"/>
      <c r="N12" s="50"/>
      <c r="O12" s="64">
        <f t="shared" si="3"/>
        <v>0</v>
      </c>
      <c r="P12" s="64">
        <f t="shared" si="4"/>
        <v>0</v>
      </c>
      <c r="Q12" s="64">
        <f t="shared" si="5"/>
        <v>0</v>
      </c>
      <c r="R12" s="58">
        <f t="shared" si="6"/>
        <v>0</v>
      </c>
      <c r="S12" s="277"/>
      <c r="T12" s="278"/>
      <c r="U12" s="58">
        <f t="shared" si="7"/>
        <v>0</v>
      </c>
      <c r="V12" s="279"/>
      <c r="W12" s="280"/>
      <c r="X12" s="14"/>
    </row>
    <row r="13" spans="1:24" s="6" customFormat="1" ht="18.75" customHeight="1">
      <c r="A13" s="241"/>
      <c r="B13" s="243"/>
      <c r="C13" s="12" t="s">
        <v>18</v>
      </c>
      <c r="D13" s="83">
        <v>1</v>
      </c>
      <c r="E13" s="122">
        <f t="shared" si="2"/>
        <v>120</v>
      </c>
      <c r="F13" s="208">
        <v>92</v>
      </c>
      <c r="G13" s="206">
        <v>28</v>
      </c>
      <c r="H13" s="207">
        <v>1</v>
      </c>
      <c r="I13" s="206">
        <v>1</v>
      </c>
      <c r="J13" s="209"/>
      <c r="K13" s="209"/>
      <c r="L13" s="130"/>
      <c r="M13" s="131"/>
      <c r="N13" s="50">
        <v>14.256</v>
      </c>
      <c r="O13" s="64">
        <f t="shared" si="3"/>
        <v>6.1999999999999993</v>
      </c>
      <c r="P13" s="64">
        <f t="shared" si="4"/>
        <v>4.8</v>
      </c>
      <c r="Q13" s="64">
        <f t="shared" si="5"/>
        <v>1.4</v>
      </c>
      <c r="R13" s="58">
        <f t="shared" si="6"/>
        <v>3.0999999999999996</v>
      </c>
      <c r="S13" s="277">
        <v>2.4</v>
      </c>
      <c r="T13" s="278">
        <v>0.7</v>
      </c>
      <c r="U13" s="58">
        <f t="shared" si="7"/>
        <v>3.0999999999999996</v>
      </c>
      <c r="V13" s="279">
        <v>2.4</v>
      </c>
      <c r="W13" s="280">
        <v>0.7</v>
      </c>
      <c r="X13" s="14"/>
    </row>
    <row r="14" spans="1:24" s="6" customFormat="1" ht="18.75" customHeight="1" thickBot="1">
      <c r="A14" s="242"/>
      <c r="B14" s="244"/>
      <c r="C14" s="13" t="s">
        <v>34</v>
      </c>
      <c r="D14" s="84"/>
      <c r="E14" s="122">
        <f t="shared" si="2"/>
        <v>0</v>
      </c>
      <c r="F14" s="80"/>
      <c r="G14" s="82"/>
      <c r="H14" s="132"/>
      <c r="I14" s="133"/>
      <c r="J14" s="134"/>
      <c r="K14" s="134"/>
      <c r="L14" s="133"/>
      <c r="M14" s="134"/>
      <c r="N14" s="51"/>
      <c r="O14" s="64">
        <f t="shared" si="3"/>
        <v>0</v>
      </c>
      <c r="P14" s="64">
        <f t="shared" si="4"/>
        <v>0</v>
      </c>
      <c r="Q14" s="64">
        <f t="shared" si="5"/>
        <v>0</v>
      </c>
      <c r="R14" s="58">
        <f t="shared" si="6"/>
        <v>0</v>
      </c>
      <c r="S14" s="63"/>
      <c r="T14" s="67"/>
      <c r="U14" s="58">
        <f t="shared" si="7"/>
        <v>0</v>
      </c>
      <c r="V14" s="63"/>
      <c r="W14" s="68"/>
      <c r="X14" s="15"/>
    </row>
  </sheetData>
  <mergeCells count="23">
    <mergeCell ref="A7:A14"/>
    <mergeCell ref="B7:B14"/>
    <mergeCell ref="N4:N6"/>
    <mergeCell ref="O4:W4"/>
    <mergeCell ref="E5:G5"/>
    <mergeCell ref="H5:H6"/>
    <mergeCell ref="I5:I6"/>
    <mergeCell ref="J5:J6"/>
    <mergeCell ref="K5:K6"/>
    <mergeCell ref="L5:M5"/>
    <mergeCell ref="O5:Q5"/>
    <mergeCell ref="R5:T5"/>
    <mergeCell ref="A2:B2"/>
    <mergeCell ref="A3:C3"/>
    <mergeCell ref="D3:M3"/>
    <mergeCell ref="N3:W3"/>
    <mergeCell ref="X3:X6"/>
    <mergeCell ref="A4:A6"/>
    <mergeCell ref="B4:B6"/>
    <mergeCell ref="C4:C6"/>
    <mergeCell ref="D4:D6"/>
    <mergeCell ref="E4:M4"/>
    <mergeCell ref="U5:W5"/>
  </mergeCells>
  <phoneticPr fontId="19" type="noConversion"/>
  <printOptions horizontalCentered="1"/>
  <pageMargins left="0.47244094488188981" right="0.35433070866141736" top="0.54" bottom="0.51" header="0.55118110236220474" footer="0.51181102362204722"/>
  <pageSetup paperSize="9" scale="5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3</vt:i4>
      </vt:variant>
    </vt:vector>
  </HeadingPairs>
  <TitlesOfParts>
    <vt:vector size="12" baseType="lpstr">
      <vt:lpstr>대전시 총괄</vt:lpstr>
      <vt:lpstr>본청</vt:lpstr>
      <vt:lpstr>공원</vt:lpstr>
      <vt:lpstr>장태산</vt:lpstr>
      <vt:lpstr>수목원</vt:lpstr>
      <vt:lpstr>중구</vt:lpstr>
      <vt:lpstr>서구</vt:lpstr>
      <vt:lpstr>유성구</vt:lpstr>
      <vt:lpstr>대덕구</vt:lpstr>
      <vt:lpstr>공원!Print_Area</vt:lpstr>
      <vt:lpstr>수목원!Print_Area</vt:lpstr>
      <vt:lpstr>장태산!Print_Area</vt:lpstr>
    </vt:vector>
  </TitlesOfParts>
  <Company>산림청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USER</cp:lastModifiedBy>
  <cp:lastPrinted>2015-05-06T09:12:59Z</cp:lastPrinted>
  <dcterms:created xsi:type="dcterms:W3CDTF">2011-02-16T09:31:23Z</dcterms:created>
  <dcterms:modified xsi:type="dcterms:W3CDTF">2015-08-17T07:30:15Z</dcterms:modified>
</cp:coreProperties>
</file>